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iu-0516 - n.molina\Desktop\PLANEACIÒN I SEMESTRE\LA UNIVERSIDAD EN CIFRAS\BIENESTAR 2016-2013\CIFRAS BIENESTAR\RECOLECCIÓN DE INFORMACIÓN\ENTREGADOS\"/>
    </mc:Choice>
  </mc:AlternateContent>
  <bookViews>
    <workbookView xWindow="0" yWindow="0" windowWidth="20490" windowHeight="7755" tabRatio="925" activeTab="5"/>
  </bookViews>
  <sheets>
    <sheet name="Consolidado" sheetId="30" r:id="rId1"/>
    <sheet name="Hoja1" sheetId="31" r:id="rId2"/>
    <sheet name="2016" sheetId="25" r:id="rId3"/>
    <sheet name="2015" sheetId="27" r:id="rId4"/>
    <sheet name="2014" sheetId="28" r:id="rId5"/>
    <sheet name="2013" sheetId="29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53" i="25" l="1"/>
  <c r="X53" i="25"/>
  <c r="Y53" i="25"/>
  <c r="Z51" i="29" l="1"/>
  <c r="Z52" i="29"/>
  <c r="Z34" i="29"/>
  <c r="Z35" i="29"/>
  <c r="Z36" i="29"/>
  <c r="Z37" i="29"/>
  <c r="Z38" i="29"/>
  <c r="Z39" i="29"/>
  <c r="Z40" i="29"/>
  <c r="Z41" i="29"/>
  <c r="Z42" i="29"/>
  <c r="Z43" i="29"/>
  <c r="Z44" i="29"/>
  <c r="Z45" i="29"/>
  <c r="Z46" i="29"/>
  <c r="Z47" i="29"/>
  <c r="Z48" i="29"/>
  <c r="Z49" i="29"/>
  <c r="Z50" i="29"/>
  <c r="Z25" i="29"/>
  <c r="Z26" i="29"/>
  <c r="Z27" i="29"/>
  <c r="Z28" i="29"/>
  <c r="Z29" i="29"/>
  <c r="Z30" i="29"/>
  <c r="Z31" i="29"/>
  <c r="Z32" i="29"/>
  <c r="Z33" i="29"/>
  <c r="Z9" i="29"/>
  <c r="Z10" i="29"/>
  <c r="Z11" i="29"/>
  <c r="Z12" i="29"/>
  <c r="Z13" i="29"/>
  <c r="Z14" i="29"/>
  <c r="Z15" i="29"/>
  <c r="Z16" i="29"/>
  <c r="Z17" i="29"/>
  <c r="Z18" i="29"/>
  <c r="Z19" i="29"/>
  <c r="Z20" i="29"/>
  <c r="Z21" i="29"/>
  <c r="Z22" i="29"/>
  <c r="Z23" i="29"/>
  <c r="Z24" i="29"/>
  <c r="Z8" i="29"/>
  <c r="Z48" i="28"/>
  <c r="Z49" i="28"/>
  <c r="Z50" i="28"/>
  <c r="Z51" i="28"/>
  <c r="Z52" i="28"/>
  <c r="Z35" i="28"/>
  <c r="Z36" i="28"/>
  <c r="Z37" i="28"/>
  <c r="Z38" i="28"/>
  <c r="Z39" i="28"/>
  <c r="Z40" i="28"/>
  <c r="Z41" i="28"/>
  <c r="Z42" i="28"/>
  <c r="Z43" i="28"/>
  <c r="Z44" i="28"/>
  <c r="Z45" i="28"/>
  <c r="Z46" i="28"/>
  <c r="Z47" i="28"/>
  <c r="Z23" i="28"/>
  <c r="Z24" i="28"/>
  <c r="Z25" i="28"/>
  <c r="Z26" i="28"/>
  <c r="Z27" i="28"/>
  <c r="Z28" i="28"/>
  <c r="Z29" i="28"/>
  <c r="Z30" i="28"/>
  <c r="Z31" i="28"/>
  <c r="Z32" i="28"/>
  <c r="Z33" i="28"/>
  <c r="Z34" i="28"/>
  <c r="Z9" i="28"/>
  <c r="Z10" i="28"/>
  <c r="Z11" i="28"/>
  <c r="Z12" i="28"/>
  <c r="Z13" i="28"/>
  <c r="Z14" i="28"/>
  <c r="Z15" i="28"/>
  <c r="Z16" i="28"/>
  <c r="Z17" i="28"/>
  <c r="Z18" i="28"/>
  <c r="Z19" i="28"/>
  <c r="Z20" i="28"/>
  <c r="Z21" i="28"/>
  <c r="Z22" i="28"/>
  <c r="Z8" i="28"/>
  <c r="Z46" i="27"/>
  <c r="Z47" i="27"/>
  <c r="Z48" i="27"/>
  <c r="Z49" i="27"/>
  <c r="Z50" i="27"/>
  <c r="Z51" i="27"/>
  <c r="Z52" i="27"/>
  <c r="Z31" i="27"/>
  <c r="Z32" i="27"/>
  <c r="Z33" i="27"/>
  <c r="Z34" i="27"/>
  <c r="Z35" i="27"/>
  <c r="Z36" i="27"/>
  <c r="Z37" i="27"/>
  <c r="Z38" i="27"/>
  <c r="Z39" i="27"/>
  <c r="Z40" i="27"/>
  <c r="Z41" i="27"/>
  <c r="Z42" i="27"/>
  <c r="Z43" i="27"/>
  <c r="Z44" i="27"/>
  <c r="Z45" i="27"/>
  <c r="Z9" i="27"/>
  <c r="Z10" i="27"/>
  <c r="Z11" i="27"/>
  <c r="Z12" i="27"/>
  <c r="Z13" i="27"/>
  <c r="Z14" i="27"/>
  <c r="Z15" i="27"/>
  <c r="Z16" i="27"/>
  <c r="Z17" i="27"/>
  <c r="Z18" i="27"/>
  <c r="Z19" i="27"/>
  <c r="Z20" i="27"/>
  <c r="Z21" i="27"/>
  <c r="Z22" i="27"/>
  <c r="Z23" i="27"/>
  <c r="Z24" i="27"/>
  <c r="Z25" i="27"/>
  <c r="Z26" i="27"/>
  <c r="Z27" i="27"/>
  <c r="Z28" i="27"/>
  <c r="Z29" i="27"/>
  <c r="Z30" i="27"/>
  <c r="Z8" i="27"/>
  <c r="Z51" i="25"/>
  <c r="Z52" i="25"/>
  <c r="Z34" i="25"/>
  <c r="Z35" i="25"/>
  <c r="Z36" i="25"/>
  <c r="Z37" i="25"/>
  <c r="Z38" i="25"/>
  <c r="Z39" i="25"/>
  <c r="Z40" i="25"/>
  <c r="Z41" i="25"/>
  <c r="Z42" i="25"/>
  <c r="Z43" i="25"/>
  <c r="Z44" i="25"/>
  <c r="Z45" i="25"/>
  <c r="Z46" i="25"/>
  <c r="Z47" i="25"/>
  <c r="Z48" i="25"/>
  <c r="Z49" i="25"/>
  <c r="Z50" i="25"/>
  <c r="Z9" i="25"/>
  <c r="Z10" i="25"/>
  <c r="Z11" i="25"/>
  <c r="Z12" i="25"/>
  <c r="Z13" i="25"/>
  <c r="Z14" i="25"/>
  <c r="Z15" i="25"/>
  <c r="Z16" i="25"/>
  <c r="Z17" i="25"/>
  <c r="Z18" i="25"/>
  <c r="Z19" i="25"/>
  <c r="Z20" i="25"/>
  <c r="Z21" i="25"/>
  <c r="Z22" i="25"/>
  <c r="Z23" i="25"/>
  <c r="Z24" i="25"/>
  <c r="Z25" i="25"/>
  <c r="Z26" i="25"/>
  <c r="Z27" i="25"/>
  <c r="Z28" i="25"/>
  <c r="Z29" i="25"/>
  <c r="Z30" i="25"/>
  <c r="Z31" i="25"/>
  <c r="Z32" i="25"/>
  <c r="Z33" i="25"/>
  <c r="Z8" i="25"/>
  <c r="C19" i="30" l="1"/>
  <c r="E6" i="31" l="1"/>
  <c r="D6" i="31"/>
  <c r="C6" i="31"/>
  <c r="E8" i="31"/>
  <c r="D8" i="31"/>
  <c r="E7" i="31"/>
  <c r="D7" i="31"/>
  <c r="D68" i="29" l="1"/>
  <c r="D67" i="29"/>
  <c r="D66" i="29"/>
  <c r="D65" i="29"/>
  <c r="D64" i="29"/>
  <c r="D63" i="29"/>
  <c r="D62" i="29"/>
  <c r="D61" i="29"/>
  <c r="D60" i="29"/>
  <c r="D59" i="29"/>
  <c r="D68" i="28"/>
  <c r="D67" i="28"/>
  <c r="D66" i="28"/>
  <c r="D65" i="28"/>
  <c r="D64" i="28"/>
  <c r="D63" i="28"/>
  <c r="D62" i="28"/>
  <c r="D61" i="28"/>
  <c r="D60" i="28"/>
  <c r="D59" i="28"/>
  <c r="D69" i="27"/>
  <c r="D68" i="27"/>
  <c r="D67" i="27"/>
  <c r="D66" i="27"/>
  <c r="D65" i="27"/>
  <c r="D64" i="27"/>
  <c r="D63" i="27"/>
  <c r="D62" i="27"/>
  <c r="D61" i="27"/>
  <c r="D60" i="27"/>
  <c r="D59" i="27"/>
  <c r="D67" i="25"/>
  <c r="D66" i="25"/>
  <c r="D64" i="25"/>
  <c r="D63" i="25"/>
  <c r="D62" i="25"/>
  <c r="D61" i="25"/>
  <c r="D60" i="25"/>
  <c r="D59" i="25"/>
  <c r="P53" i="25" l="1"/>
  <c r="X53" i="28"/>
  <c r="Z53" i="28" s="1"/>
  <c r="Y53" i="29"/>
  <c r="Y56" i="29" s="1"/>
  <c r="Z56" i="29" s="1"/>
  <c r="F53" i="29"/>
  <c r="Y56" i="25" l="1"/>
  <c r="Z53" i="25"/>
  <c r="E52" i="30"/>
  <c r="Z54" i="25"/>
  <c r="Z55" i="25"/>
  <c r="AA56" i="27"/>
  <c r="H3" i="30" l="1"/>
  <c r="C59" i="25" l="1"/>
  <c r="I25" i="30" l="1"/>
  <c r="K19" i="30"/>
  <c r="I17" i="30"/>
  <c r="H26" i="30"/>
  <c r="H27" i="30"/>
  <c r="H22" i="30"/>
  <c r="H24" i="30"/>
  <c r="H25" i="30"/>
  <c r="H18" i="30"/>
  <c r="H19" i="30"/>
  <c r="H20" i="30"/>
  <c r="H21" i="30"/>
  <c r="H17" i="30"/>
  <c r="K13" i="30"/>
  <c r="H13" i="30"/>
  <c r="J12" i="30"/>
  <c r="H12" i="30"/>
  <c r="K11" i="30"/>
  <c r="I11" i="30"/>
  <c r="H11" i="30"/>
  <c r="H10" i="30"/>
  <c r="H9" i="30"/>
  <c r="H23" i="30" s="1"/>
  <c r="H8" i="30"/>
  <c r="K7" i="30"/>
  <c r="I7" i="30"/>
  <c r="H7" i="30"/>
  <c r="H6" i="30"/>
  <c r="K5" i="30"/>
  <c r="I5" i="30"/>
  <c r="H5" i="30"/>
  <c r="H4" i="30"/>
  <c r="L3" i="30"/>
  <c r="K3" i="30"/>
  <c r="J3" i="30"/>
  <c r="I3" i="30"/>
  <c r="E33" i="30"/>
  <c r="E42" i="30"/>
  <c r="E35" i="30"/>
  <c r="E36" i="30"/>
  <c r="E34" i="30"/>
  <c r="E19" i="30"/>
  <c r="K24" i="30" s="1"/>
  <c r="E20" i="30"/>
  <c r="E21" i="30"/>
  <c r="K22" i="30" s="1"/>
  <c r="E22" i="30"/>
  <c r="K21" i="30" s="1"/>
  <c r="E23" i="30"/>
  <c r="K23" i="30" s="1"/>
  <c r="E24" i="30"/>
  <c r="K26" i="30" s="1"/>
  <c r="E25" i="30"/>
  <c r="K20" i="30" s="1"/>
  <c r="E26" i="30"/>
  <c r="K17" i="30" s="1"/>
  <c r="E27" i="30"/>
  <c r="K18" i="30" s="1"/>
  <c r="E28" i="30"/>
  <c r="K27" i="30" s="1"/>
  <c r="E18" i="30"/>
  <c r="K25" i="30" s="1"/>
  <c r="F4" i="30"/>
  <c r="L10" i="30" s="1"/>
  <c r="F5" i="30"/>
  <c r="L5" i="30" s="1"/>
  <c r="F6" i="30"/>
  <c r="L8" i="30" s="1"/>
  <c r="F7" i="30"/>
  <c r="L7" i="30" s="1"/>
  <c r="F8" i="30"/>
  <c r="L9" i="30" s="1"/>
  <c r="F10" i="30"/>
  <c r="L6" i="30" s="1"/>
  <c r="F11" i="30"/>
  <c r="F12" i="30"/>
  <c r="L4" i="30" s="1"/>
  <c r="F3" i="30"/>
  <c r="L11" i="30" s="1"/>
  <c r="E4" i="30"/>
  <c r="K10" i="30" s="1"/>
  <c r="E5" i="30"/>
  <c r="E6" i="30"/>
  <c r="K8" i="30" s="1"/>
  <c r="E7" i="30"/>
  <c r="E8" i="30"/>
  <c r="K9" i="30" s="1"/>
  <c r="E9" i="30"/>
  <c r="K12" i="30" s="1"/>
  <c r="E10" i="30"/>
  <c r="K6" i="30" s="1"/>
  <c r="E11" i="30"/>
  <c r="E12" i="30"/>
  <c r="K4" i="30" s="1"/>
  <c r="E13" i="30"/>
  <c r="E14" i="30"/>
  <c r="E3" i="30"/>
  <c r="D4" i="30"/>
  <c r="J10" i="30" s="1"/>
  <c r="D5" i="30"/>
  <c r="J5" i="30" s="1"/>
  <c r="D6" i="30"/>
  <c r="J8" i="30" s="1"/>
  <c r="D7" i="30"/>
  <c r="J7" i="30" s="1"/>
  <c r="D8" i="30"/>
  <c r="J9" i="30" s="1"/>
  <c r="D9" i="30"/>
  <c r="D10" i="30"/>
  <c r="J6" i="30" s="1"/>
  <c r="D11" i="30"/>
  <c r="D12" i="30"/>
  <c r="J4" i="30" s="1"/>
  <c r="D3" i="30"/>
  <c r="J11" i="30" s="1"/>
  <c r="C5" i="30"/>
  <c r="C6" i="30"/>
  <c r="I8" i="30" s="1"/>
  <c r="C7" i="30"/>
  <c r="C8" i="30"/>
  <c r="I9" i="30" s="1"/>
  <c r="C9" i="30"/>
  <c r="I12" i="30" s="1"/>
  <c r="C10" i="30"/>
  <c r="I6" i="30" s="1"/>
  <c r="C11" i="30"/>
  <c r="C12" i="30"/>
  <c r="I4" i="30" s="1"/>
  <c r="C3" i="30"/>
  <c r="C68" i="29"/>
  <c r="C67" i="29"/>
  <c r="C66" i="29"/>
  <c r="C65" i="29"/>
  <c r="C64" i="29"/>
  <c r="C76" i="29"/>
  <c r="C63" i="29"/>
  <c r="C62" i="29"/>
  <c r="C61" i="29"/>
  <c r="C59" i="29"/>
  <c r="C76" i="28"/>
  <c r="D73" i="28"/>
  <c r="E73" i="28" s="1"/>
  <c r="D40" i="30" s="1"/>
  <c r="C68" i="28"/>
  <c r="C67" i="28"/>
  <c r="C66" i="28"/>
  <c r="C65" i="28"/>
  <c r="C64" i="28"/>
  <c r="C63" i="28"/>
  <c r="C62" i="28"/>
  <c r="C61" i="28"/>
  <c r="C60" i="28"/>
  <c r="C59" i="28"/>
  <c r="Z54" i="29"/>
  <c r="D73" i="29" s="1"/>
  <c r="Z55" i="29"/>
  <c r="D74" i="29" s="1"/>
  <c r="E74" i="29" s="1"/>
  <c r="C41" i="30" s="1"/>
  <c r="D75" i="28"/>
  <c r="Z54" i="28"/>
  <c r="Z55" i="28"/>
  <c r="D74" i="28" s="1"/>
  <c r="Y56" i="28"/>
  <c r="D75" i="27"/>
  <c r="D74" i="27"/>
  <c r="D73" i="27"/>
  <c r="C64" i="27"/>
  <c r="D76" i="27"/>
  <c r="C76" i="27"/>
  <c r="E75" i="27"/>
  <c r="E74" i="27"/>
  <c r="E41" i="30" s="1"/>
  <c r="E73" i="27"/>
  <c r="E40" i="30" s="1"/>
  <c r="C69" i="27"/>
  <c r="C68" i="27"/>
  <c r="C67" i="27"/>
  <c r="C66" i="27"/>
  <c r="C65" i="27"/>
  <c r="C63" i="27"/>
  <c r="C62" i="27"/>
  <c r="C61" i="27"/>
  <c r="C60" i="27"/>
  <c r="D70" i="27"/>
  <c r="E29" i="30" s="1"/>
  <c r="C59" i="27"/>
  <c r="C70" i="27" s="1"/>
  <c r="X58" i="27"/>
  <c r="Z54" i="27"/>
  <c r="Z55" i="27"/>
  <c r="Z56" i="27"/>
  <c r="Z53" i="27"/>
  <c r="C76" i="25"/>
  <c r="D75" i="25"/>
  <c r="D74" i="25"/>
  <c r="F33" i="30" s="1"/>
  <c r="D73" i="25"/>
  <c r="F34" i="30" s="1"/>
  <c r="D35" i="30" l="1"/>
  <c r="E75" i="28"/>
  <c r="D42" i="30" s="1"/>
  <c r="D34" i="30"/>
  <c r="D33" i="30"/>
  <c r="D76" i="28"/>
  <c r="D36" i="30" s="1"/>
  <c r="D52" i="30" s="1"/>
  <c r="E74" i="28"/>
  <c r="D41" i="30" s="1"/>
  <c r="C33" i="30"/>
  <c r="C34" i="30"/>
  <c r="E73" i="29"/>
  <c r="C40" i="30" s="1"/>
  <c r="K14" i="30"/>
  <c r="K28" i="30"/>
  <c r="D76" i="25"/>
  <c r="F36" i="30" s="1"/>
  <c r="F52" i="30" s="1"/>
  <c r="E73" i="25"/>
  <c r="F40" i="30" s="1"/>
  <c r="E74" i="25"/>
  <c r="F41" i="30" s="1"/>
  <c r="E75" i="25"/>
  <c r="F42" i="30" s="1"/>
  <c r="C8" i="31" s="1"/>
  <c r="F35" i="30"/>
  <c r="C7" i="31" s="1"/>
  <c r="E76" i="27"/>
  <c r="E43" i="30" s="1"/>
  <c r="E48" i="30" s="1"/>
  <c r="C68" i="25"/>
  <c r="C67" i="25"/>
  <c r="C64" i="25"/>
  <c r="Z53" i="29"/>
  <c r="D75" i="29" s="1"/>
  <c r="G53" i="29"/>
  <c r="G56" i="29" s="1"/>
  <c r="J53" i="29"/>
  <c r="J56" i="29" s="1"/>
  <c r="K53" i="29"/>
  <c r="K56" i="29" s="1"/>
  <c r="L53" i="29"/>
  <c r="L56" i="29" s="1"/>
  <c r="M53" i="29"/>
  <c r="M56" i="29" s="1"/>
  <c r="N53" i="29"/>
  <c r="N56" i="29" s="1"/>
  <c r="O53" i="29"/>
  <c r="O56" i="29" s="1"/>
  <c r="P53" i="29"/>
  <c r="P56" i="29" s="1"/>
  <c r="Q53" i="29"/>
  <c r="Q56" i="29" s="1"/>
  <c r="E56" i="28"/>
  <c r="J56" i="28"/>
  <c r="L56" i="28"/>
  <c r="N56" i="28"/>
  <c r="P56" i="28"/>
  <c r="E53" i="28"/>
  <c r="F53" i="28"/>
  <c r="F56" i="28" s="1"/>
  <c r="J53" i="28"/>
  <c r="K53" i="28"/>
  <c r="K56" i="28" s="1"/>
  <c r="L53" i="28"/>
  <c r="M53" i="28"/>
  <c r="M56" i="28" s="1"/>
  <c r="N53" i="28"/>
  <c r="O53" i="28"/>
  <c r="O56" i="28" s="1"/>
  <c r="P53" i="28"/>
  <c r="Q53" i="28"/>
  <c r="Q56" i="28" s="1"/>
  <c r="E76" i="25" l="1"/>
  <c r="F43" i="30" s="1"/>
  <c r="F48" i="30" s="1"/>
  <c r="E76" i="28"/>
  <c r="D43" i="30" s="1"/>
  <c r="D48" i="30" s="1"/>
  <c r="C35" i="30"/>
  <c r="D76" i="29"/>
  <c r="E75" i="29"/>
  <c r="C42" i="30" s="1"/>
  <c r="F56" i="29"/>
  <c r="C69" i="29" l="1"/>
  <c r="D69" i="29" s="1"/>
  <c r="C60" i="29"/>
  <c r="C36" i="30"/>
  <c r="C52" i="30" s="1"/>
  <c r="E76" i="29"/>
  <c r="C43" i="30" s="1"/>
  <c r="C48" i="30" s="1"/>
  <c r="X56" i="28"/>
  <c r="X58" i="28" l="1"/>
  <c r="Z56" i="28"/>
  <c r="C69" i="28"/>
  <c r="D69" i="28" s="1"/>
  <c r="C27" i="30"/>
  <c r="I18" i="30" s="1"/>
  <c r="C25" i="30"/>
  <c r="I20" i="30" s="1"/>
  <c r="C23" i="30"/>
  <c r="I23" i="30" s="1"/>
  <c r="C24" i="30"/>
  <c r="I26" i="30" s="1"/>
  <c r="C22" i="30"/>
  <c r="I21" i="30" s="1"/>
  <c r="C21" i="30"/>
  <c r="I22" i="30" s="1"/>
  <c r="C20" i="30"/>
  <c r="I19" i="30" s="1"/>
  <c r="C13" i="30"/>
  <c r="I13" i="30" s="1"/>
  <c r="C28" i="30"/>
  <c r="I27" i="30" s="1"/>
  <c r="C4" i="30"/>
  <c r="I10" i="30" s="1"/>
  <c r="I14" i="30" s="1"/>
  <c r="I24" i="30"/>
  <c r="C70" i="29"/>
  <c r="C14" i="30" s="1"/>
  <c r="S53" i="27"/>
  <c r="S56" i="27" s="1"/>
  <c r="Q53" i="27"/>
  <c r="Q56" i="27" s="1"/>
  <c r="P53" i="27"/>
  <c r="P56" i="27" s="1"/>
  <c r="O53" i="27"/>
  <c r="O56" i="27" s="1"/>
  <c r="N53" i="27"/>
  <c r="N56" i="27" s="1"/>
  <c r="M53" i="27"/>
  <c r="M56" i="27" s="1"/>
  <c r="L53" i="27"/>
  <c r="L56" i="27" s="1"/>
  <c r="K53" i="27"/>
  <c r="K56" i="27" s="1"/>
  <c r="J53" i="27"/>
  <c r="J56" i="27" s="1"/>
  <c r="F53" i="27"/>
  <c r="F56" i="27" s="1"/>
  <c r="E53" i="27"/>
  <c r="E56" i="27" s="1"/>
  <c r="D53" i="27"/>
  <c r="D56" i="27" s="1"/>
  <c r="D26" i="30" l="1"/>
  <c r="J17" i="30" s="1"/>
  <c r="D24" i="30"/>
  <c r="J26" i="30" s="1"/>
  <c r="D22" i="30"/>
  <c r="J21" i="30" s="1"/>
  <c r="D20" i="30"/>
  <c r="J19" i="30" s="1"/>
  <c r="D27" i="30"/>
  <c r="J18" i="30" s="1"/>
  <c r="D25" i="30"/>
  <c r="J20" i="30" s="1"/>
  <c r="D23" i="30"/>
  <c r="J23" i="30" s="1"/>
  <c r="D21" i="30"/>
  <c r="J22" i="30" s="1"/>
  <c r="D19" i="30"/>
  <c r="J24" i="30" s="1"/>
  <c r="D13" i="30"/>
  <c r="J13" i="30" s="1"/>
  <c r="J14" i="30" s="1"/>
  <c r="C70" i="28"/>
  <c r="D14" i="30" s="1"/>
  <c r="D28" i="30"/>
  <c r="J27" i="30" s="1"/>
  <c r="D70" i="29"/>
  <c r="C29" i="30" s="1"/>
  <c r="I28" i="30"/>
  <c r="D53" i="25"/>
  <c r="D56" i="25" s="1"/>
  <c r="E53" i="25"/>
  <c r="E56" i="25" s="1"/>
  <c r="F53" i="25"/>
  <c r="F56" i="25" s="1"/>
  <c r="C60" i="25" s="1"/>
  <c r="H53" i="25"/>
  <c r="H56" i="25" s="1"/>
  <c r="C61" i="25" s="1"/>
  <c r="J53" i="25"/>
  <c r="J56" i="25" s="1"/>
  <c r="C62" i="25" s="1"/>
  <c r="L53" i="25"/>
  <c r="L56" i="25" s="1"/>
  <c r="C63" i="25" s="1"/>
  <c r="P56" i="25"/>
  <c r="R53" i="25"/>
  <c r="R56" i="25" s="1"/>
  <c r="S53" i="25"/>
  <c r="S56" i="25" s="1"/>
  <c r="V53" i="25"/>
  <c r="V56" i="25" s="1"/>
  <c r="X56" i="25"/>
  <c r="C65" i="25" l="1"/>
  <c r="F9" i="30" s="1"/>
  <c r="L12" i="30" s="1"/>
  <c r="D18" i="30"/>
  <c r="J25" i="30" s="1"/>
  <c r="D70" i="28"/>
  <c r="D29" i="30" s="1"/>
  <c r="J28" i="30"/>
  <c r="C66" i="25"/>
  <c r="Y52" i="27"/>
  <c r="Y42" i="27"/>
  <c r="X58" i="25" l="1"/>
  <c r="C69" i="25"/>
  <c r="Z56" i="25"/>
  <c r="F26" i="30"/>
  <c r="L17" i="30" s="1"/>
  <c r="D68" i="25"/>
  <c r="F27" i="30" s="1"/>
  <c r="L18" i="30" s="1"/>
  <c r="F23" i="30"/>
  <c r="L23" i="30" s="1"/>
  <c r="F25" i="30"/>
  <c r="L20" i="30" s="1"/>
  <c r="F19" i="30"/>
  <c r="L24" i="30" s="1"/>
  <c r="D65" i="25"/>
  <c r="F24" i="30" s="1"/>
  <c r="L26" i="30" s="1"/>
  <c r="F22" i="30"/>
  <c r="L21" i="30" s="1"/>
  <c r="Y53" i="27"/>
  <c r="Y56" i="27" s="1"/>
  <c r="B7" i="28"/>
  <c r="F13" i="30" l="1"/>
  <c r="L13" i="30" s="1"/>
  <c r="L14" i="30" s="1"/>
  <c r="D69" i="25"/>
  <c r="F21" i="30"/>
  <c r="L22" i="30" s="1"/>
  <c r="F20" i="30"/>
  <c r="L19" i="30" s="1"/>
  <c r="F18" i="30"/>
  <c r="L25" i="30" s="1"/>
  <c r="C70" i="25"/>
  <c r="F14" i="30" s="1"/>
  <c r="D70" i="25" l="1"/>
  <c r="F29" i="30" s="1"/>
  <c r="F28" i="30"/>
  <c r="L27" i="30" s="1"/>
  <c r="L28" i="30" s="1"/>
</calcChain>
</file>

<file path=xl/sharedStrings.xml><?xml version="1.0" encoding="utf-8"?>
<sst xmlns="http://schemas.openxmlformats.org/spreadsheetml/2006/main" count="576" uniqueCount="145">
  <si>
    <t>FACULTAD</t>
  </si>
  <si>
    <t>PROGRAMA</t>
  </si>
  <si>
    <t>CIENCIAS CONTABLES, ECONÓMICAS Y ADMINISTRATIVAS</t>
  </si>
  <si>
    <t>CIENCIAS BÁSICAS</t>
  </si>
  <si>
    <t>INGENIERÍA</t>
  </si>
  <si>
    <t>CIENCIAS DE LA EDUCACIÓN</t>
  </si>
  <si>
    <t>CIENCIAS AGROPECUARIAS</t>
  </si>
  <si>
    <t>Tecnología en gestión de mercados</t>
  </si>
  <si>
    <t>Administración de empresas</t>
  </si>
  <si>
    <t>Administración Financiera</t>
  </si>
  <si>
    <t>Contaduría Pública</t>
  </si>
  <si>
    <t>Maestría en tributación</t>
  </si>
  <si>
    <t>Maestría en administración</t>
  </si>
  <si>
    <t>Biología</t>
  </si>
  <si>
    <t>Química</t>
  </si>
  <si>
    <t>Maestría en Ciencias Biológicas</t>
  </si>
  <si>
    <t>Tecnología en información y sistemas</t>
  </si>
  <si>
    <t>Ingeniería de Sistemas</t>
  </si>
  <si>
    <t>Ingeniería de Alimentos</t>
  </si>
  <si>
    <t>Especialización en TIC para innovación educativa</t>
  </si>
  <si>
    <t>Tecnología en Salud Ocupacional</t>
  </si>
  <si>
    <t>Lic. Ciencias Sociales</t>
  </si>
  <si>
    <t>Lic. Educación básica con énfasis en educación artística</t>
  </si>
  <si>
    <t>Lic. Matemáticas y Física</t>
  </si>
  <si>
    <t>Lic. Ciencias Sociales a distancia</t>
  </si>
  <si>
    <t>Lic. Pedagogía Infantil</t>
  </si>
  <si>
    <t>Especialización en Pedagogía</t>
  </si>
  <si>
    <t>Maestría en Ciencias de la Educación</t>
  </si>
  <si>
    <t>Doctorado en educación y cultural ambiental</t>
  </si>
  <si>
    <t>Medicina veterinaria y zootecnia</t>
  </si>
  <si>
    <t>Maestría en sistemas sotenibles de producción</t>
  </si>
  <si>
    <t>Maestría en agroforestería</t>
  </si>
  <si>
    <t>Doctorado en ciencias naturales y desarrollo sostenible</t>
  </si>
  <si>
    <t>Tecnología en Criminalística</t>
  </si>
  <si>
    <t>Derecho</t>
  </si>
  <si>
    <t>CIENCIAS POLÍTICAS</t>
  </si>
  <si>
    <t>Ingeniería Agroecológica</t>
  </si>
  <si>
    <t>Tecnología en desarrollo de software - Distancia</t>
  </si>
  <si>
    <t>Especialización en Teleinformática</t>
  </si>
  <si>
    <t>Lic. Educación artística y cultural</t>
  </si>
  <si>
    <t>Lic. Educación fisica deportes y recreación</t>
  </si>
  <si>
    <t>Lic. Inglés</t>
  </si>
  <si>
    <t>Lic. Lengua castellana y literatura</t>
  </si>
  <si>
    <t>Lic. Lengua castellana - Distancia</t>
  </si>
  <si>
    <t>Psicología</t>
  </si>
  <si>
    <t>Especialización en Control Interno y aseguramiento</t>
  </si>
  <si>
    <t>Especialización en formulación y evaluación de proyectos</t>
  </si>
  <si>
    <t>Especialización en Gerencia de talento humano</t>
  </si>
  <si>
    <t>Especialización en Gerencia Tributaria</t>
  </si>
  <si>
    <t>Especialización en Derecho Ambiental</t>
  </si>
  <si>
    <t>Especialización en Derecho contencioso administrativo</t>
  </si>
  <si>
    <t>INCLUSIÓN ESTUDIANTIL Y PROMOCIÓN SOCIECONÓMICA A LA COMUNIDAD UNIVERSITARIA</t>
  </si>
  <si>
    <t xml:space="preserve">Administrativos </t>
  </si>
  <si>
    <t>Docentes</t>
  </si>
  <si>
    <t>Total Comunidad Universitaria Atendida</t>
  </si>
  <si>
    <t xml:space="preserve">Total </t>
  </si>
  <si>
    <t>Día de Salud Universidaria</t>
  </si>
  <si>
    <t>Toma de Citologías</t>
  </si>
  <si>
    <t>Entrega de preservativos</t>
  </si>
  <si>
    <t>Tamizaje Cardio Vascular</t>
  </si>
  <si>
    <t>Jornada de planificación familiar</t>
  </si>
  <si>
    <t>Tamizaje de Glucometria</t>
  </si>
  <si>
    <t>Charla alimentación saludable</t>
  </si>
  <si>
    <t>Administrativos</t>
  </si>
  <si>
    <t>CENTRO</t>
  </si>
  <si>
    <t>SANTO DOMINGO</t>
  </si>
  <si>
    <t>I</t>
  </si>
  <si>
    <t>II</t>
  </si>
  <si>
    <t>PROGRAMA CENASE 2013</t>
  </si>
  <si>
    <t xml:space="preserve">Campañas consumo de sustancias </t>
  </si>
  <si>
    <t>Talleres  de sexualidad responsable</t>
  </si>
  <si>
    <t>Talleres  psicología</t>
  </si>
  <si>
    <t>* Talleres de sexualidad respondable</t>
  </si>
  <si>
    <t>* Talleres de spsicología</t>
  </si>
  <si>
    <t>Camapañas de sensibilizacion</t>
  </si>
  <si>
    <t>ESTUDIANTES CAMPUS</t>
  </si>
  <si>
    <t>PORVENIR</t>
  </si>
  <si>
    <t>PROGRAMA CENASE 2014</t>
  </si>
  <si>
    <t>PROGRAMA CENASE 2015</t>
  </si>
  <si>
    <t>PROGRAMA CENASE 2016</t>
  </si>
  <si>
    <t xml:space="preserve"> </t>
  </si>
  <si>
    <t xml:space="preserve">    </t>
  </si>
  <si>
    <t>DERECHOS SEXUALES Y REPRODUCTIVOS</t>
  </si>
  <si>
    <t>PLANIFICACION FAMILIAR</t>
  </si>
  <si>
    <t>UTILIZACION DEL CONDON</t>
  </si>
  <si>
    <t>CAMPAÑAS SENSIBLIZACION</t>
  </si>
  <si>
    <t>Taller de sensibilización</t>
  </si>
  <si>
    <t>Taller de comunicación asertiva</t>
  </si>
  <si>
    <t>Taller de la importancia de acudir al psicólogo</t>
  </si>
  <si>
    <t>Taller manejo del sueño y su importancia</t>
  </si>
  <si>
    <t>Manejo del tiempo libre</t>
  </si>
  <si>
    <t>Taller manejo de ansiedad y pánico escénico</t>
  </si>
  <si>
    <t>Proyecto de vida</t>
  </si>
  <si>
    <t>Taller hábitos de estudio</t>
  </si>
  <si>
    <t>Taller preparación vida laboral</t>
  </si>
  <si>
    <t>Psicología móvil</t>
  </si>
  <si>
    <t>Manejo a la defensiva</t>
  </si>
  <si>
    <t>Taller relaciones interpersonales</t>
  </si>
  <si>
    <t>Taller equilibrio emocional</t>
  </si>
  <si>
    <t>Taller manejo del estrés</t>
  </si>
  <si>
    <t>Taller  VIH</t>
  </si>
  <si>
    <t>Taller  I.T.S.</t>
  </si>
  <si>
    <t>* Talleres de Psicología</t>
  </si>
  <si>
    <t>TALLER VIH</t>
  </si>
  <si>
    <t>TALLER  I.T.S.</t>
  </si>
  <si>
    <t>TALLER ITS</t>
  </si>
  <si>
    <t xml:space="preserve">Estudiantes </t>
  </si>
  <si>
    <t>SUBTORAL ESTUDIANTES</t>
  </si>
  <si>
    <t>Centro</t>
  </si>
  <si>
    <t>Porvenir</t>
  </si>
  <si>
    <t>Santo Domingo</t>
  </si>
  <si>
    <t>TOTAL COMUNIDAD UNIVERSITARIA ATENDIDA</t>
  </si>
  <si>
    <t xml:space="preserve">TOTAL </t>
  </si>
  <si>
    <t>SUBTOTAL ESTUDIANTES</t>
  </si>
  <si>
    <t>Estudiantes</t>
  </si>
  <si>
    <t>Día de la salud universitaria</t>
  </si>
  <si>
    <t>Toma de citología</t>
  </si>
  <si>
    <t xml:space="preserve">Jornada de Planificación </t>
  </si>
  <si>
    <t>Talleres de seguridad responsable</t>
  </si>
  <si>
    <t>Camapañas de sensibilización</t>
  </si>
  <si>
    <t>Entrega de Preservativos</t>
  </si>
  <si>
    <t>Tamizaje cardiovascular</t>
  </si>
  <si>
    <t>Tamizaje de Glucometría</t>
  </si>
  <si>
    <t>Charla de alimentación saludable</t>
  </si>
  <si>
    <t xml:space="preserve">Camapañas de consumo de sustancias </t>
  </si>
  <si>
    <t>Talleres Spicología</t>
  </si>
  <si>
    <t xml:space="preserve">Programas </t>
  </si>
  <si>
    <t>Adminsitrativos</t>
  </si>
  <si>
    <t>Total</t>
  </si>
  <si>
    <t>Total año</t>
  </si>
  <si>
    <t>% año</t>
  </si>
  <si>
    <t xml:space="preserve">Total Comunidad </t>
  </si>
  <si>
    <t>%</t>
  </si>
  <si>
    <t>Cifras Asistidos programa</t>
  </si>
  <si>
    <t>% Asistidos programa</t>
  </si>
  <si>
    <t>Total comunidad atendida por año</t>
  </si>
  <si>
    <t>% comunidad atendida por año</t>
  </si>
  <si>
    <t>% de cobertura de los Programas prevención</t>
  </si>
  <si>
    <t>Programas de Prevención</t>
  </si>
  <si>
    <t>Cifra anuales</t>
  </si>
  <si>
    <t>Total Comunidad Universitaria atendida</t>
  </si>
  <si>
    <t>Camapañas sensibilización</t>
  </si>
  <si>
    <t>Vinculados</t>
  </si>
  <si>
    <t>% Cobertura</t>
  </si>
  <si>
    <t>Atendidos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</si>
</sst>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€_-;\-* #,##0.00\ _€_-;_-* &quot;-&quot;??\ _€_-;_-@_-"/>
    <numFmt numFmtId="165" formatCode="_-* #,##0.0\ _€_-;\-* #,##0.0\ _€_-;_-* &quot;-&quot;??\ _€_-;_-@_-"/>
    <numFmt numFmtId="166" formatCode="_-* #,##0\ _€_-;\-* #,##0\ _€_-;_-* &quot;-&quot;??\ _€_-;_-@_-"/>
    <numFmt numFmtId="167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243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3" borderId="0" xfId="0" applyFill="1"/>
    <xf numFmtId="0" fontId="2" fillId="0" borderId="3" xfId="0" applyFont="1" applyBorder="1" applyAlignment="1">
      <alignment horizontal="left" vertical="center" wrapText="1"/>
    </xf>
    <xf numFmtId="0" fontId="2" fillId="0" borderId="3" xfId="0" applyFont="1" applyFill="1" applyBorder="1" applyAlignment="1">
      <alignment wrapText="1"/>
    </xf>
    <xf numFmtId="0" fontId="0" fillId="0" borderId="0" xfId="0" applyBorder="1"/>
    <xf numFmtId="0" fontId="0" fillId="0" borderId="1" xfId="0" applyBorder="1" applyAlignment="1">
      <alignment horizontal="left" vertical="center" wrapText="1"/>
    </xf>
    <xf numFmtId="0" fontId="0" fillId="0" borderId="2" xfId="0" applyBorder="1"/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0" xfId="0" applyFont="1" applyFill="1" applyBorder="1" applyAlignment="1">
      <alignment wrapText="1"/>
    </xf>
    <xf numFmtId="0" fontId="0" fillId="0" borderId="20" xfId="0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7" xfId="0" applyFont="1" applyFill="1" applyBorder="1" applyAlignment="1">
      <alignment wrapText="1"/>
    </xf>
    <xf numFmtId="0" fontId="0" fillId="0" borderId="17" xfId="0" applyBorder="1" applyAlignment="1">
      <alignment horizontal="left" vertical="center" wrapText="1"/>
    </xf>
    <xf numFmtId="0" fontId="1" fillId="0" borderId="20" xfId="0" applyFont="1" applyBorder="1" applyAlignment="1">
      <alignment horizontal="center" vertical="center" wrapText="1"/>
    </xf>
    <xf numFmtId="0" fontId="0" fillId="0" borderId="18" xfId="0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2" fillId="0" borderId="35" xfId="0" applyFont="1" applyFill="1" applyBorder="1" applyAlignment="1">
      <alignment wrapText="1"/>
    </xf>
    <xf numFmtId="0" fontId="2" fillId="0" borderId="18" xfId="0" applyFont="1" applyFill="1" applyBorder="1" applyAlignment="1">
      <alignment wrapText="1"/>
    </xf>
    <xf numFmtId="0" fontId="2" fillId="0" borderId="13" xfId="0" applyFont="1" applyFill="1" applyBorder="1" applyAlignment="1">
      <alignment wrapText="1"/>
    </xf>
    <xf numFmtId="0" fontId="2" fillId="0" borderId="25" xfId="0" applyFont="1" applyFill="1" applyBorder="1" applyAlignment="1">
      <alignment wrapText="1"/>
    </xf>
    <xf numFmtId="0" fontId="2" fillId="0" borderId="26" xfId="0" applyFont="1" applyFill="1" applyBorder="1" applyAlignment="1">
      <alignment wrapText="1"/>
    </xf>
    <xf numFmtId="0" fontId="2" fillId="0" borderId="27" xfId="0" applyFont="1" applyFill="1" applyBorder="1" applyAlignment="1">
      <alignment wrapText="1"/>
    </xf>
    <xf numFmtId="0" fontId="0" fillId="0" borderId="5" xfId="0" applyBorder="1" applyAlignment="1">
      <alignment vertical="center" wrapText="1"/>
    </xf>
    <xf numFmtId="0" fontId="0" fillId="0" borderId="35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2" fillId="0" borderId="37" xfId="0" applyFont="1" applyFill="1" applyBorder="1" applyAlignment="1">
      <alignment wrapText="1"/>
    </xf>
    <xf numFmtId="0" fontId="2" fillId="0" borderId="38" xfId="0" applyFont="1" applyFill="1" applyBorder="1" applyAlignment="1">
      <alignment wrapText="1"/>
    </xf>
    <xf numFmtId="0" fontId="2" fillId="0" borderId="39" xfId="0" applyFont="1" applyFill="1" applyBorder="1" applyAlignment="1">
      <alignment wrapText="1"/>
    </xf>
    <xf numFmtId="0" fontId="2" fillId="0" borderId="31" xfId="0" applyFont="1" applyFill="1" applyBorder="1" applyAlignment="1">
      <alignment wrapText="1"/>
    </xf>
    <xf numFmtId="0" fontId="2" fillId="0" borderId="32" xfId="0" applyFont="1" applyFill="1" applyBorder="1" applyAlignment="1">
      <alignment wrapText="1"/>
    </xf>
    <xf numFmtId="0" fontId="0" fillId="0" borderId="14" xfId="0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wrapText="1"/>
    </xf>
    <xf numFmtId="0" fontId="1" fillId="0" borderId="29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29" xfId="0" applyFont="1" applyFill="1" applyBorder="1" applyAlignment="1">
      <alignment wrapText="1"/>
    </xf>
    <xf numFmtId="0" fontId="2" fillId="0" borderId="29" xfId="0" applyFont="1" applyFill="1" applyBorder="1" applyAlignment="1">
      <alignment horizont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0" fillId="0" borderId="1" xfId="0" applyBorder="1"/>
    <xf numFmtId="0" fontId="1" fillId="0" borderId="0" xfId="0" applyFont="1" applyBorder="1" applyAlignment="1">
      <alignment horizontal="left" vertical="center" wrapText="1"/>
    </xf>
    <xf numFmtId="0" fontId="3" fillId="3" borderId="29" xfId="0" applyFont="1" applyFill="1" applyBorder="1" applyAlignment="1">
      <alignment horizontal="center" wrapText="1"/>
    </xf>
    <xf numFmtId="0" fontId="3" fillId="3" borderId="29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0" fillId="0" borderId="2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3" borderId="1" xfId="0" applyFill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wrapText="1"/>
    </xf>
    <xf numFmtId="0" fontId="3" fillId="4" borderId="3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 wrapText="1"/>
    </xf>
    <xf numFmtId="166" fontId="2" fillId="0" borderId="18" xfId="1" applyNumberFormat="1" applyFont="1" applyFill="1" applyBorder="1" applyAlignment="1">
      <alignment wrapText="1"/>
    </xf>
    <xf numFmtId="166" fontId="2" fillId="0" borderId="35" xfId="1" applyNumberFormat="1" applyFont="1" applyFill="1" applyBorder="1" applyAlignment="1">
      <alignment wrapText="1"/>
    </xf>
    <xf numFmtId="166" fontId="2" fillId="0" borderId="13" xfId="1" applyNumberFormat="1" applyFont="1" applyFill="1" applyBorder="1" applyAlignment="1">
      <alignment wrapText="1"/>
    </xf>
    <xf numFmtId="166" fontId="2" fillId="0" borderId="29" xfId="1" applyNumberFormat="1" applyFont="1" applyFill="1" applyBorder="1" applyAlignment="1">
      <alignment wrapText="1"/>
    </xf>
    <xf numFmtId="166" fontId="0" fillId="0" borderId="19" xfId="1" applyNumberFormat="1" applyFont="1" applyBorder="1" applyAlignment="1">
      <alignment horizontal="center" vertical="center" wrapText="1"/>
    </xf>
    <xf numFmtId="166" fontId="0" fillId="0" borderId="14" xfId="1" applyNumberFormat="1" applyFont="1" applyBorder="1" applyAlignment="1">
      <alignment horizontal="center" vertical="center" wrapText="1"/>
    </xf>
    <xf numFmtId="166" fontId="0" fillId="0" borderId="14" xfId="1" applyNumberFormat="1" applyFont="1" applyBorder="1" applyAlignment="1">
      <alignment horizontal="left" vertical="center" wrapText="1"/>
    </xf>
    <xf numFmtId="166" fontId="0" fillId="0" borderId="19" xfId="1" applyNumberFormat="1" applyFont="1" applyBorder="1" applyAlignment="1">
      <alignment horizontal="left" vertical="center" wrapText="1"/>
    </xf>
    <xf numFmtId="166" fontId="0" fillId="0" borderId="23" xfId="1" applyNumberFormat="1" applyFont="1" applyBorder="1" applyAlignment="1">
      <alignment horizontal="left" vertical="center" wrapText="1"/>
    </xf>
    <xf numFmtId="166" fontId="0" fillId="0" borderId="29" xfId="1" applyNumberFormat="1" applyFont="1" applyBorder="1" applyAlignment="1">
      <alignment horizontal="center" vertical="center" wrapText="1"/>
    </xf>
    <xf numFmtId="166" fontId="0" fillId="0" borderId="20" xfId="1" applyNumberFormat="1" applyFont="1" applyBorder="1" applyAlignment="1">
      <alignment horizontal="center" vertical="center" wrapText="1"/>
    </xf>
    <xf numFmtId="166" fontId="0" fillId="0" borderId="3" xfId="1" applyNumberFormat="1" applyFont="1" applyBorder="1" applyAlignment="1">
      <alignment horizontal="center" vertical="center" wrapText="1"/>
    </xf>
    <xf numFmtId="166" fontId="0" fillId="0" borderId="3" xfId="1" applyNumberFormat="1" applyFont="1" applyBorder="1" applyAlignment="1">
      <alignment horizontal="left" vertical="center" wrapText="1"/>
    </xf>
    <xf numFmtId="166" fontId="0" fillId="0" borderId="20" xfId="1" applyNumberFormat="1" applyFont="1" applyBorder="1" applyAlignment="1">
      <alignment horizontal="left" vertical="center" wrapText="1"/>
    </xf>
    <xf numFmtId="166" fontId="0" fillId="0" borderId="17" xfId="1" applyNumberFormat="1" applyFont="1" applyBorder="1" applyAlignment="1">
      <alignment horizontal="left" vertical="center" wrapText="1"/>
    </xf>
    <xf numFmtId="0" fontId="0" fillId="4" borderId="14" xfId="0" applyFill="1" applyBorder="1" applyAlignment="1">
      <alignment horizontal="center" vertical="center" wrapText="1"/>
    </xf>
    <xf numFmtId="166" fontId="1" fillId="4" borderId="19" xfId="1" applyNumberFormat="1" applyFont="1" applyFill="1" applyBorder="1" applyAlignment="1">
      <alignment horizontal="center" vertical="center" wrapText="1"/>
    </xf>
    <xf numFmtId="166" fontId="1" fillId="4" borderId="14" xfId="1" applyNumberFormat="1" applyFont="1" applyFill="1" applyBorder="1" applyAlignment="1">
      <alignment horizontal="center" vertical="center" wrapText="1"/>
    </xf>
    <xf numFmtId="166" fontId="0" fillId="4" borderId="8" xfId="1" applyNumberFormat="1" applyFont="1" applyFill="1" applyBorder="1" applyAlignment="1">
      <alignment horizontal="center" vertical="center" wrapText="1"/>
    </xf>
    <xf numFmtId="166" fontId="0" fillId="4" borderId="41" xfId="1" applyNumberFormat="1" applyFont="1" applyFill="1" applyBorder="1" applyAlignment="1">
      <alignment horizontal="left" vertical="center" wrapText="1"/>
    </xf>
    <xf numFmtId="166" fontId="0" fillId="4" borderId="19" xfId="1" applyNumberFormat="1" applyFont="1" applyFill="1" applyBorder="1" applyAlignment="1">
      <alignment horizontal="left" vertical="center" wrapText="1"/>
    </xf>
    <xf numFmtId="166" fontId="1" fillId="4" borderId="19" xfId="1" applyNumberFormat="1" applyFont="1" applyFill="1" applyBorder="1" applyAlignment="1">
      <alignment horizontal="left" vertical="center" wrapText="1"/>
    </xf>
    <xf numFmtId="166" fontId="1" fillId="4" borderId="14" xfId="1" applyNumberFormat="1" applyFont="1" applyFill="1" applyBorder="1" applyAlignment="1">
      <alignment horizontal="left" vertical="center" wrapText="1"/>
    </xf>
    <xf numFmtId="166" fontId="1" fillId="4" borderId="34" xfId="1" applyNumberFormat="1" applyFont="1" applyFill="1" applyBorder="1" applyAlignment="1">
      <alignment horizontal="left" vertical="center" wrapText="1"/>
    </xf>
    <xf numFmtId="166" fontId="0" fillId="4" borderId="14" xfId="1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166" fontId="0" fillId="0" borderId="1" xfId="1" applyNumberFormat="1" applyFont="1" applyBorder="1" applyAlignment="1">
      <alignment horizontal="center" vertical="center" wrapText="1"/>
    </xf>
    <xf numFmtId="166" fontId="0" fillId="0" borderId="0" xfId="0" applyNumberFormat="1" applyBorder="1" applyAlignment="1">
      <alignment horizontal="center" vertical="center" wrapText="1"/>
    </xf>
    <xf numFmtId="166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0" fontId="1" fillId="0" borderId="1" xfId="0" applyFont="1" applyBorder="1" applyAlignment="1">
      <alignment horizontal="right" vertical="center" wrapText="1"/>
    </xf>
    <xf numFmtId="0" fontId="0" fillId="4" borderId="1" xfId="0" applyFill="1" applyBorder="1" applyAlignment="1">
      <alignment horizontal="right" vertical="center" wrapText="1"/>
    </xf>
    <xf numFmtId="0" fontId="0" fillId="4" borderId="1" xfId="0" applyFill="1" applyBorder="1" applyAlignment="1">
      <alignment horizontal="right"/>
    </xf>
    <xf numFmtId="0" fontId="1" fillId="4" borderId="1" xfId="0" applyFont="1" applyFill="1" applyBorder="1" applyAlignment="1">
      <alignment horizontal="right" vertical="center" wrapText="1"/>
    </xf>
    <xf numFmtId="2" fontId="0" fillId="0" borderId="1" xfId="0" applyNumberFormat="1" applyBorder="1" applyAlignment="1">
      <alignment horizontal="right" wrapText="1"/>
    </xf>
    <xf numFmtId="167" fontId="0" fillId="0" borderId="1" xfId="0" applyNumberFormat="1" applyBorder="1" applyAlignment="1">
      <alignment horizontal="right" wrapText="1"/>
    </xf>
    <xf numFmtId="1" fontId="0" fillId="0" borderId="1" xfId="0" applyNumberFormat="1" applyBorder="1" applyAlignment="1">
      <alignment horizontal="right" wrapText="1"/>
    </xf>
    <xf numFmtId="0" fontId="0" fillId="0" borderId="0" xfId="0" applyBorder="1" applyAlignment="1">
      <alignment horizontal="right" vertical="center" wrapText="1"/>
    </xf>
    <xf numFmtId="2" fontId="0" fillId="0" borderId="0" xfId="0" applyNumberFormat="1" applyBorder="1" applyAlignment="1">
      <alignment horizontal="right" wrapText="1"/>
    </xf>
    <xf numFmtId="167" fontId="0" fillId="0" borderId="0" xfId="0" applyNumberFormat="1" applyBorder="1" applyAlignment="1">
      <alignment horizontal="left" vertical="center" wrapText="1"/>
    </xf>
    <xf numFmtId="166" fontId="2" fillId="0" borderId="12" xfId="1" applyNumberFormat="1" applyFont="1" applyFill="1" applyBorder="1" applyAlignment="1">
      <alignment wrapText="1"/>
    </xf>
    <xf numFmtId="166" fontId="0" fillId="0" borderId="8" xfId="1" applyNumberFormat="1" applyFont="1" applyBorder="1" applyAlignment="1">
      <alignment horizontal="left" vertical="center" wrapText="1"/>
    </xf>
    <xf numFmtId="166" fontId="0" fillId="0" borderId="2" xfId="1" applyNumberFormat="1" applyFont="1" applyBorder="1" applyAlignment="1">
      <alignment horizontal="left" vertical="center" wrapText="1"/>
    </xf>
    <xf numFmtId="166" fontId="0" fillId="4" borderId="8" xfId="1" applyNumberFormat="1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wrapText="1"/>
    </xf>
    <xf numFmtId="0" fontId="0" fillId="0" borderId="8" xfId="0" applyBorder="1" applyAlignment="1">
      <alignment horizontal="left" vertical="center" wrapText="1"/>
    </xf>
    <xf numFmtId="0" fontId="0" fillId="4" borderId="19" xfId="0" applyFill="1" applyBorder="1" applyAlignment="1">
      <alignment horizontal="left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0" fillId="4" borderId="41" xfId="0" applyFill="1" applyBorder="1" applyAlignment="1">
      <alignment horizontal="left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 wrapText="1"/>
    </xf>
    <xf numFmtId="0" fontId="0" fillId="4" borderId="14" xfId="0" applyFill="1" applyBorder="1" applyAlignment="1">
      <alignment horizontal="left" vertical="center" wrapText="1"/>
    </xf>
    <xf numFmtId="0" fontId="0" fillId="4" borderId="8" xfId="0" applyFill="1" applyBorder="1" applyAlignment="1">
      <alignment horizontal="left" vertical="center" wrapText="1"/>
    </xf>
    <xf numFmtId="165" fontId="0" fillId="0" borderId="1" xfId="1" applyNumberFormat="1" applyFont="1" applyBorder="1" applyAlignment="1">
      <alignment horizontal="right" wrapText="1"/>
    </xf>
    <xf numFmtId="166" fontId="0" fillId="0" borderId="1" xfId="1" applyNumberFormat="1" applyFont="1" applyBorder="1" applyAlignment="1">
      <alignment horizontal="right" wrapText="1"/>
    </xf>
    <xf numFmtId="0" fontId="0" fillId="0" borderId="0" xfId="0" applyAlignment="1">
      <alignment horizontal="right"/>
    </xf>
    <xf numFmtId="0" fontId="0" fillId="0" borderId="2" xfId="0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6" fontId="0" fillId="0" borderId="0" xfId="1" applyNumberFormat="1" applyFont="1" applyBorder="1" applyAlignment="1">
      <alignment horizontal="right" wrapText="1"/>
    </xf>
    <xf numFmtId="0" fontId="0" fillId="0" borderId="1" xfId="0" applyBorder="1" applyAlignment="1"/>
    <xf numFmtId="166" fontId="0" fillId="0" borderId="1" xfId="1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6" fontId="0" fillId="0" borderId="0" xfId="0" applyNumberFormat="1"/>
    <xf numFmtId="165" fontId="0" fillId="0" borderId="1" xfId="0" applyNumberFormat="1" applyBorder="1" applyAlignment="1">
      <alignment horizontal="center"/>
    </xf>
    <xf numFmtId="0" fontId="0" fillId="0" borderId="0" xfId="0" applyFill="1" applyBorder="1"/>
    <xf numFmtId="166" fontId="0" fillId="4" borderId="1" xfId="1" applyNumberFormat="1" applyFont="1" applyFill="1" applyBorder="1" applyAlignment="1">
      <alignment horizontal="right" wrapText="1"/>
    </xf>
    <xf numFmtId="0" fontId="0" fillId="4" borderId="2" xfId="0" applyFill="1" applyBorder="1" applyAlignment="1">
      <alignment horizontal="left" vertical="center" wrapText="1"/>
    </xf>
    <xf numFmtId="165" fontId="0" fillId="4" borderId="1" xfId="1" applyNumberFormat="1" applyFont="1" applyFill="1" applyBorder="1" applyAlignment="1">
      <alignment horizontal="right" wrapText="1"/>
    </xf>
    <xf numFmtId="0" fontId="0" fillId="0" borderId="1" xfId="0" applyBorder="1" applyAlignment="1">
      <alignment horizontal="center"/>
    </xf>
    <xf numFmtId="167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6" fontId="2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6" xfId="0" applyFont="1" applyFill="1" applyBorder="1" applyAlignment="1">
      <alignment horizontal="center"/>
    </xf>
    <xf numFmtId="166" fontId="0" fillId="0" borderId="1" xfId="1" applyNumberFormat="1" applyFont="1" applyBorder="1" applyAlignment="1">
      <alignment horizontal="center"/>
    </xf>
    <xf numFmtId="165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66" fontId="3" fillId="4" borderId="1" xfId="0" applyNumberFormat="1" applyFont="1" applyFill="1" applyBorder="1" applyAlignment="1">
      <alignment horizontal="center" wrapText="1"/>
    </xf>
    <xf numFmtId="166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Consolidado!$B$48</c:f>
              <c:strCache>
                <c:ptCount val="1"/>
                <c:pt idx="0">
                  <c:v>Total Comunidad Universitaria atendida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</c:dPt>
          <c:dPt>
            <c:idx val="1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</c:dPt>
          <c:dPt>
            <c:idx val="2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</c:dPt>
          <c:dPt>
            <c:idx val="3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Consolidado!$C$47:$F$47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Consolidado!$C$48:$F$48</c:f>
              <c:numCache>
                <c:formatCode>_-* #,##0.0\ _€_-;\-* #,##0.0\ _€_-;_-* "-"??\ _€_-;_-@_-</c:formatCode>
                <c:ptCount val="4"/>
                <c:pt idx="0">
                  <c:v>43.253234750462106</c:v>
                </c:pt>
                <c:pt idx="1">
                  <c:v>53.412513496618743</c:v>
                </c:pt>
                <c:pt idx="2">
                  <c:v>89.569881274734428</c:v>
                </c:pt>
                <c:pt idx="3">
                  <c:v>64.601039289009762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79571968"/>
        <c:axId val="1879568704"/>
      </c:lineChart>
      <c:catAx>
        <c:axId val="1879571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1879568704"/>
        <c:crosses val="autoZero"/>
        <c:auto val="1"/>
        <c:lblAlgn val="ctr"/>
        <c:lblOffset val="100"/>
        <c:noMultiLvlLbl val="0"/>
      </c:catAx>
      <c:valAx>
        <c:axId val="1879568704"/>
        <c:scaling>
          <c:orientation val="minMax"/>
          <c:max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\ _€_-;\-* #,##0.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1879571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Consolidado!$B$40</c:f>
              <c:strCache>
                <c:ptCount val="1"/>
                <c:pt idx="0">
                  <c:v>Adminsitrativos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Consolidado!$C$39:$F$39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Consolidado!$C$40:$F$40</c:f>
              <c:numCache>
                <c:formatCode>0.0</c:formatCode>
                <c:ptCount val="4"/>
                <c:pt idx="0">
                  <c:v>8.6605080831408774</c:v>
                </c:pt>
                <c:pt idx="1">
                  <c:v>37.826541274817139</c:v>
                </c:pt>
                <c:pt idx="2">
                  <c:v>39.461883408071749</c:v>
                </c:pt>
                <c:pt idx="3">
                  <c:v>73.948220064724921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Consolidado!$B$41</c:f>
              <c:strCache>
                <c:ptCount val="1"/>
                <c:pt idx="0">
                  <c:v>Docentes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Consolidado!$C$39:$F$39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Consolidado!$C$41:$F$41</c:f>
              <c:numCache>
                <c:formatCode>0.0</c:formatCode>
                <c:ptCount val="4"/>
                <c:pt idx="0">
                  <c:v>3.0837004405286343</c:v>
                </c:pt>
                <c:pt idx="1">
                  <c:v>10.214592274678111</c:v>
                </c:pt>
                <c:pt idx="2">
                  <c:v>5.9356966199505354</c:v>
                </c:pt>
                <c:pt idx="3">
                  <c:v>82.514880952380949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Consolidado!$B$42</c:f>
              <c:strCache>
                <c:ptCount val="1"/>
                <c:pt idx="0">
                  <c:v>Estudiantes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Consolidado!$C$39:$F$39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Consolidado!$C$42:$F$42</c:f>
              <c:numCache>
                <c:formatCode>0.0</c:formatCode>
                <c:ptCount val="4"/>
                <c:pt idx="0">
                  <c:v>48.562794293344581</c:v>
                </c:pt>
                <c:pt idx="1">
                  <c:v>57.628432956381261</c:v>
                </c:pt>
                <c:pt idx="2">
                  <c:v>98.891917515999054</c:v>
                </c:pt>
                <c:pt idx="3">
                  <c:v>62.622841596801955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79564896"/>
        <c:axId val="1879567072"/>
      </c:lineChart>
      <c:catAx>
        <c:axId val="1879564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1879567072"/>
        <c:crosses val="autoZero"/>
        <c:auto val="1"/>
        <c:lblAlgn val="ctr"/>
        <c:lblOffset val="100"/>
        <c:noMultiLvlLbl val="0"/>
      </c:catAx>
      <c:valAx>
        <c:axId val="1879567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1879564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Consolidado!$I$16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5.8113908650337256E-17"/>
                  <c:y val="-2.777777777777786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-3.703703703703703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0"/>
                  <c:y val="-2.99345211812272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Consolidado!$H$17:$H$27</c:f>
              <c:strCache>
                <c:ptCount val="11"/>
                <c:pt idx="0">
                  <c:v>Charla alimentación saludable</c:v>
                </c:pt>
                <c:pt idx="1">
                  <c:v>Campañas consumo de sustancias </c:v>
                </c:pt>
                <c:pt idx="2">
                  <c:v>Toma de citología</c:v>
                </c:pt>
                <c:pt idx="3">
                  <c:v>Tamizaje de Glucometría</c:v>
                </c:pt>
                <c:pt idx="4">
                  <c:v>Talleres de seguridad responsable</c:v>
                </c:pt>
                <c:pt idx="5">
                  <c:v>Jornada de Planificación </c:v>
                </c:pt>
                <c:pt idx="6">
                  <c:v>Camapañas sensibilización</c:v>
                </c:pt>
                <c:pt idx="7">
                  <c:v>Día de la salud universitaria</c:v>
                </c:pt>
                <c:pt idx="8">
                  <c:v>Tamizaje cardiovascular</c:v>
                </c:pt>
                <c:pt idx="9">
                  <c:v>Entrega de Preservativos</c:v>
                </c:pt>
                <c:pt idx="10">
                  <c:v>Talleres Spicología</c:v>
                </c:pt>
              </c:strCache>
            </c:strRef>
          </c:cat>
          <c:val>
            <c:numRef>
              <c:f>Consolidado!$I$17:$I$27</c:f>
              <c:numCache>
                <c:formatCode>_-* #,##0.0\ _€_-;\-* #,##0.0\ _€_-;_-* "-"??\ _€_-;_-@_-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0.3512014787430684</c:v>
                </c:pt>
                <c:pt idx="5">
                  <c:v>1.4356130622304375</c:v>
                </c:pt>
                <c:pt idx="6">
                  <c:v>2.2612446087492297</c:v>
                </c:pt>
                <c:pt idx="7">
                  <c:v>3.6598890942698707</c:v>
                </c:pt>
                <c:pt idx="8">
                  <c:v>0</c:v>
                </c:pt>
                <c:pt idx="9">
                  <c:v>35.545286506469502</c:v>
                </c:pt>
                <c:pt idx="10">
                  <c:v>0</c:v>
                </c:pt>
              </c:numCache>
            </c:numRef>
          </c:val>
        </c:ser>
        <c:ser>
          <c:idx val="1"/>
          <c:order val="1"/>
          <c:tx>
            <c:strRef>
              <c:f>Consolidado!$J$16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5.8113908650337256E-17"/>
                  <c:y val="-5.555555555555564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3.703703703703703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1.1622781730067451E-16"/>
                  <c:y val="-3.326057909025245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Consolidado!$H$17:$H$27</c:f>
              <c:strCache>
                <c:ptCount val="11"/>
                <c:pt idx="0">
                  <c:v>Charla alimentación saludable</c:v>
                </c:pt>
                <c:pt idx="1">
                  <c:v>Campañas consumo de sustancias </c:v>
                </c:pt>
                <c:pt idx="2">
                  <c:v>Toma de citología</c:v>
                </c:pt>
                <c:pt idx="3">
                  <c:v>Tamizaje de Glucometría</c:v>
                </c:pt>
                <c:pt idx="4">
                  <c:v>Talleres de seguridad responsable</c:v>
                </c:pt>
                <c:pt idx="5">
                  <c:v>Jornada de Planificación </c:v>
                </c:pt>
                <c:pt idx="6">
                  <c:v>Camapañas sensibilización</c:v>
                </c:pt>
                <c:pt idx="7">
                  <c:v>Día de la salud universitaria</c:v>
                </c:pt>
                <c:pt idx="8">
                  <c:v>Tamizaje cardiovascular</c:v>
                </c:pt>
                <c:pt idx="9">
                  <c:v>Entrega de Preservativos</c:v>
                </c:pt>
                <c:pt idx="10">
                  <c:v>Talleres Spicología</c:v>
                </c:pt>
              </c:strCache>
            </c:strRef>
          </c:cat>
          <c:val>
            <c:numRef>
              <c:f>Consolidado!$J$17:$J$27</c:f>
              <c:numCache>
                <c:formatCode>_-* #,##0.0\ _€_-;\-* #,##0.0\ _€_-;_-* "-"??\ _€_-;_-@_-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0.28413934193328411</c:v>
                </c:pt>
                <c:pt idx="5">
                  <c:v>1.7559811331476955</c:v>
                </c:pt>
                <c:pt idx="6">
                  <c:v>16.258453145422514</c:v>
                </c:pt>
                <c:pt idx="7">
                  <c:v>1.3184065465704382</c:v>
                </c:pt>
                <c:pt idx="8">
                  <c:v>3.5631073478433826</c:v>
                </c:pt>
                <c:pt idx="9">
                  <c:v>30.232425981701425</c:v>
                </c:pt>
                <c:pt idx="10">
                  <c:v>0</c:v>
                </c:pt>
              </c:numCache>
            </c:numRef>
          </c:val>
        </c:ser>
        <c:ser>
          <c:idx val="2"/>
          <c:order val="2"/>
          <c:tx>
            <c:strRef>
              <c:f>Consolidado!$K$16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0"/>
                  <c:y val="-3.703703703703703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8.796296296296296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6.48148148148148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-2.777777777777786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Consolidado!$H$17:$H$27</c:f>
              <c:strCache>
                <c:ptCount val="11"/>
                <c:pt idx="0">
                  <c:v>Charla alimentación saludable</c:v>
                </c:pt>
                <c:pt idx="1">
                  <c:v>Campañas consumo de sustancias </c:v>
                </c:pt>
                <c:pt idx="2">
                  <c:v>Toma de citología</c:v>
                </c:pt>
                <c:pt idx="3">
                  <c:v>Tamizaje de Glucometría</c:v>
                </c:pt>
                <c:pt idx="4">
                  <c:v>Talleres de seguridad responsable</c:v>
                </c:pt>
                <c:pt idx="5">
                  <c:v>Jornada de Planificación </c:v>
                </c:pt>
                <c:pt idx="6">
                  <c:v>Camapañas sensibilización</c:v>
                </c:pt>
                <c:pt idx="7">
                  <c:v>Día de la salud universitaria</c:v>
                </c:pt>
                <c:pt idx="8">
                  <c:v>Tamizaje cardiovascular</c:v>
                </c:pt>
                <c:pt idx="9">
                  <c:v>Entrega de Preservativos</c:v>
                </c:pt>
                <c:pt idx="10">
                  <c:v>Talleres Spicología</c:v>
                </c:pt>
              </c:strCache>
            </c:strRef>
          </c:cat>
          <c:val>
            <c:numRef>
              <c:f>Consolidado!$K$17:$K$27</c:f>
              <c:numCache>
                <c:formatCode>_-* #,##0.0\ _€_-;\-* #,##0.0\ _€_-;_-* "-"??\ _€_-;_-@_-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2.6452822328681527</c:v>
                </c:pt>
                <c:pt idx="4">
                  <c:v>2.093313892938971</c:v>
                </c:pt>
                <c:pt idx="5">
                  <c:v>3.3274317850447823</c:v>
                </c:pt>
                <c:pt idx="6">
                  <c:v>3.35867527598417</c:v>
                </c:pt>
                <c:pt idx="7">
                  <c:v>1.8381587169339721</c:v>
                </c:pt>
                <c:pt idx="8">
                  <c:v>7.1235159341803787</c:v>
                </c:pt>
                <c:pt idx="9">
                  <c:v>64.096021662153717</c:v>
                </c:pt>
                <c:pt idx="10">
                  <c:v>5.0874817746302856</c:v>
                </c:pt>
              </c:numCache>
            </c:numRef>
          </c:val>
        </c:ser>
        <c:ser>
          <c:idx val="3"/>
          <c:order val="3"/>
          <c:tx>
            <c:strRef>
              <c:f>Consolidado!$L$16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-5.8113908650337256E-17"/>
                  <c:y val="-9.25925925925925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9.25925925925934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9.25925925925934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Consolidado!$H$17:$H$27</c:f>
              <c:strCache>
                <c:ptCount val="11"/>
                <c:pt idx="0">
                  <c:v>Charla alimentación saludable</c:v>
                </c:pt>
                <c:pt idx="1">
                  <c:v>Campañas consumo de sustancias </c:v>
                </c:pt>
                <c:pt idx="2">
                  <c:v>Toma de citología</c:v>
                </c:pt>
                <c:pt idx="3">
                  <c:v>Tamizaje de Glucometría</c:v>
                </c:pt>
                <c:pt idx="4">
                  <c:v>Talleres de seguridad responsable</c:v>
                </c:pt>
                <c:pt idx="5">
                  <c:v>Jornada de Planificación </c:v>
                </c:pt>
                <c:pt idx="6">
                  <c:v>Camapañas sensibilización</c:v>
                </c:pt>
                <c:pt idx="7">
                  <c:v>Día de la salud universitaria</c:v>
                </c:pt>
                <c:pt idx="8">
                  <c:v>Tamizaje cardiovascular</c:v>
                </c:pt>
                <c:pt idx="9">
                  <c:v>Entrega de Preservativos</c:v>
                </c:pt>
                <c:pt idx="10">
                  <c:v>Talleres Spicología</c:v>
                </c:pt>
              </c:strCache>
            </c:strRef>
          </c:cat>
          <c:val>
            <c:numRef>
              <c:f>Consolidado!$L$17:$L$27</c:f>
              <c:numCache>
                <c:formatCode>_-* #,##0.0\ _€_-;\-* #,##0.0\ _€_-;_-* "-"??\ _€_-;_-@_-</c:formatCode>
                <c:ptCount val="11"/>
                <c:pt idx="0">
                  <c:v>0</c:v>
                </c:pt>
                <c:pt idx="1">
                  <c:v>2.5109006164486543</c:v>
                </c:pt>
                <c:pt idx="2">
                  <c:v>8.7416832596765581E-2</c:v>
                </c:pt>
                <c:pt idx="3">
                  <c:v>3.6229420620659512</c:v>
                </c:pt>
                <c:pt idx="4">
                  <c:v>1.6220678937399835</c:v>
                </c:pt>
                <c:pt idx="5">
                  <c:v>2.2825506289155455</c:v>
                </c:pt>
                <c:pt idx="6">
                  <c:v>0</c:v>
                </c:pt>
                <c:pt idx="7">
                  <c:v>1.1072798795590306</c:v>
                </c:pt>
                <c:pt idx="8">
                  <c:v>31.295226069642077</c:v>
                </c:pt>
                <c:pt idx="9">
                  <c:v>22.342504886483237</c:v>
                </c:pt>
                <c:pt idx="10">
                  <c:v>8.5279976688844634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84941440"/>
        <c:axId val="2084941984"/>
      </c:barChart>
      <c:catAx>
        <c:axId val="2084941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2084941984"/>
        <c:crosses val="autoZero"/>
        <c:auto val="1"/>
        <c:lblAlgn val="ctr"/>
        <c:lblOffset val="100"/>
        <c:noMultiLvlLbl val="0"/>
      </c:catAx>
      <c:valAx>
        <c:axId val="2084941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\ _€_-;\-* #,##0.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2084941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Hoja1!$B$6</c:f>
              <c:strCache>
                <c:ptCount val="1"/>
                <c:pt idx="0">
                  <c:v>Vinculados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Hoja1!$C$5:$E$5</c:f>
              <c:strCache>
                <c:ptCount val="3"/>
                <c:pt idx="0">
                  <c:v>Estudiantes </c:v>
                </c:pt>
                <c:pt idx="1">
                  <c:v>Docentes</c:v>
                </c:pt>
                <c:pt idx="2">
                  <c:v>Administrativos</c:v>
                </c:pt>
              </c:strCache>
            </c:strRef>
          </c:cat>
          <c:val>
            <c:numRef>
              <c:f>Hoja1!$C$6:$E$6</c:f>
              <c:numCache>
                <c:formatCode>_-* #,##0\ _€_-;\-* #,##0\ _€_-;_-* "-"??\ _€_-;_-@_-</c:formatCode>
                <c:ptCount val="3"/>
                <c:pt idx="0">
                  <c:v>18011</c:v>
                </c:pt>
                <c:pt idx="1">
                  <c:v>1344</c:v>
                </c:pt>
                <c:pt idx="2">
                  <c:v>1236</c:v>
                </c:pt>
              </c:numCache>
            </c:numRef>
          </c:val>
        </c:ser>
        <c:ser>
          <c:idx val="1"/>
          <c:order val="1"/>
          <c:tx>
            <c:strRef>
              <c:f>Hoja1!$B$7</c:f>
              <c:strCache>
                <c:ptCount val="1"/>
                <c:pt idx="0">
                  <c:v>Atendidos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Hoja1!$C$5:$E$5</c:f>
              <c:strCache>
                <c:ptCount val="3"/>
                <c:pt idx="0">
                  <c:v>Estudiantes </c:v>
                </c:pt>
                <c:pt idx="1">
                  <c:v>Docentes</c:v>
                </c:pt>
                <c:pt idx="2">
                  <c:v>Administrativos</c:v>
                </c:pt>
              </c:strCache>
            </c:strRef>
          </c:cat>
          <c:val>
            <c:numRef>
              <c:f>Hoja1!$C$7:$E$7</c:f>
              <c:numCache>
                <c:formatCode>_-* #,##0\ _€_-;\-* #,##0\ _€_-;_-* "-"??\ _€_-;_-@_-</c:formatCode>
                <c:ptCount val="3"/>
                <c:pt idx="0">
                  <c:v>11279</c:v>
                </c:pt>
                <c:pt idx="1">
                  <c:v>1109</c:v>
                </c:pt>
                <c:pt idx="2">
                  <c:v>914</c:v>
                </c:pt>
              </c:numCache>
            </c:numRef>
          </c:val>
        </c:ser>
        <c:ser>
          <c:idx val="2"/>
          <c:order val="2"/>
          <c:tx>
            <c:strRef>
              <c:f>Hoja1!$B$8</c:f>
              <c:strCache>
                <c:ptCount val="1"/>
                <c:pt idx="0">
                  <c:v>% Cobertura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Hoja1!$C$5:$E$5</c:f>
              <c:strCache>
                <c:ptCount val="3"/>
                <c:pt idx="0">
                  <c:v>Estudiantes </c:v>
                </c:pt>
                <c:pt idx="1">
                  <c:v>Docentes</c:v>
                </c:pt>
                <c:pt idx="2">
                  <c:v>Administrativos</c:v>
                </c:pt>
              </c:strCache>
            </c:strRef>
          </c:cat>
          <c:val>
            <c:numRef>
              <c:f>Hoja1!$C$8:$E$8</c:f>
              <c:numCache>
                <c:formatCode>_-* #,##0.0\ _€_-;\-* #,##0.0\ _€_-;_-* "-"??\ _€_-;_-@_-</c:formatCode>
                <c:ptCount val="3"/>
                <c:pt idx="0">
                  <c:v>62.622841596801955</c:v>
                </c:pt>
                <c:pt idx="1">
                  <c:v>73.948220064724921</c:v>
                </c:pt>
                <c:pt idx="2">
                  <c:v>73.948220064724921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84942528"/>
        <c:axId val="2084936544"/>
      </c:barChart>
      <c:catAx>
        <c:axId val="2084942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2084936544"/>
        <c:crosses val="autoZero"/>
        <c:auto val="1"/>
        <c:lblAlgn val="ctr"/>
        <c:lblOffset val="100"/>
        <c:noMultiLvlLbl val="0"/>
      </c:catAx>
      <c:valAx>
        <c:axId val="2084936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€_-;\-* #,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2084942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726281</xdr:colOff>
      <xdr:row>51</xdr:row>
      <xdr:rowOff>98821</xdr:rowOff>
    </xdr:from>
    <xdr:to>
      <xdr:col>11</xdr:col>
      <xdr:colOff>547688</xdr:colOff>
      <xdr:row>67</xdr:row>
      <xdr:rowOff>47625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702467</xdr:colOff>
      <xdr:row>31</xdr:row>
      <xdr:rowOff>75008</xdr:rowOff>
    </xdr:from>
    <xdr:to>
      <xdr:col>13</xdr:col>
      <xdr:colOff>583406</xdr:colOff>
      <xdr:row>46</xdr:row>
      <xdr:rowOff>119061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309562</xdr:colOff>
      <xdr:row>8</xdr:row>
      <xdr:rowOff>11906</xdr:rowOff>
    </xdr:from>
    <xdr:to>
      <xdr:col>22</xdr:col>
      <xdr:colOff>702468</xdr:colOff>
      <xdr:row>28</xdr:row>
      <xdr:rowOff>20240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409575</xdr:colOff>
      <xdr:row>9</xdr:row>
      <xdr:rowOff>47625</xdr:rowOff>
    </xdr:from>
    <xdr:to>
      <xdr:col>6</xdr:col>
      <xdr:colOff>419100</xdr:colOff>
      <xdr:row>23</xdr:row>
      <xdr:rowOff>123825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2"/>
  <sheetViews>
    <sheetView zoomScale="80" zoomScaleNormal="80" workbookViewId="0">
      <selection activeCell="B14" sqref="B14"/>
    </sheetView>
  </sheetViews>
  <sheetFormatPr baseColWidth="10" defaultRowHeight="15" x14ac:dyDescent="0.25"/>
  <cols>
    <col min="2" max="2" width="40.7109375" customWidth="1"/>
    <col min="3" max="3" width="10.85546875" customWidth="1"/>
    <col min="4" max="4" width="11.42578125" customWidth="1"/>
    <col min="5" max="5" width="11.7109375" customWidth="1"/>
    <col min="6" max="6" width="10.140625" customWidth="1"/>
    <col min="8" max="8" width="38.85546875" customWidth="1"/>
  </cols>
  <sheetData>
    <row r="1" spans="1:26" x14ac:dyDescent="0.25">
      <c r="B1" s="198" t="s">
        <v>133</v>
      </c>
      <c r="C1" s="198"/>
      <c r="D1" s="198"/>
      <c r="E1" s="198"/>
      <c r="F1" s="198"/>
    </row>
    <row r="2" spans="1:26" x14ac:dyDescent="0.25">
      <c r="B2" s="74"/>
      <c r="C2" s="165">
        <v>2013</v>
      </c>
      <c r="D2" s="165">
        <v>2014</v>
      </c>
      <c r="E2" s="165">
        <v>2015</v>
      </c>
      <c r="F2" s="165">
        <v>2016</v>
      </c>
      <c r="H2" s="165" t="s">
        <v>138</v>
      </c>
      <c r="I2" s="165">
        <v>2013</v>
      </c>
      <c r="J2" s="165">
        <v>2014</v>
      </c>
      <c r="K2" s="165">
        <v>2015</v>
      </c>
      <c r="L2" s="165">
        <v>2016</v>
      </c>
    </row>
    <row r="3" spans="1:26" s="9" customFormat="1" x14ac:dyDescent="0.25">
      <c r="A3" s="9">
        <v>1</v>
      </c>
      <c r="B3" s="88" t="s">
        <v>121</v>
      </c>
      <c r="C3" s="162">
        <f>'2013'!C59</f>
        <v>0</v>
      </c>
      <c r="D3" s="162">
        <f>'2014'!C59</f>
        <v>627</v>
      </c>
      <c r="E3" s="162">
        <f>'2015'!C59</f>
        <v>1368</v>
      </c>
      <c r="F3" s="162">
        <f>'2016'!C59</f>
        <v>6444</v>
      </c>
      <c r="G3" s="4"/>
      <c r="H3" s="88" t="str">
        <f>B11</f>
        <v>Charla alimentación saludable</v>
      </c>
      <c r="I3" s="162">
        <f>'2013'!I59</f>
        <v>0</v>
      </c>
      <c r="J3" s="162">
        <f>'2014'!I59</f>
        <v>0</v>
      </c>
      <c r="K3" s="162">
        <f>'2015'!I59</f>
        <v>0</v>
      </c>
      <c r="L3" s="162">
        <f>'2016'!I59</f>
        <v>0</v>
      </c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85"/>
      <c r="Y3" s="79"/>
      <c r="Z3" s="13"/>
    </row>
    <row r="4" spans="1:26" s="9" customFormat="1" x14ac:dyDescent="0.25">
      <c r="A4" s="9">
        <v>2</v>
      </c>
      <c r="B4" s="88" t="s">
        <v>115</v>
      </c>
      <c r="C4" s="175">
        <f>'2013'!C60</f>
        <v>594</v>
      </c>
      <c r="D4" s="162">
        <f>'2014'!C60</f>
        <v>232</v>
      </c>
      <c r="E4" s="162">
        <f>'2015'!C60</f>
        <v>353</v>
      </c>
      <c r="F4" s="162">
        <f>'2016'!C60</f>
        <v>228</v>
      </c>
      <c r="G4" s="4"/>
      <c r="H4" s="88" t="str">
        <f>B12</f>
        <v xml:space="preserve">Campañas consumo de sustancias </v>
      </c>
      <c r="I4" s="162">
        <f>C12</f>
        <v>0</v>
      </c>
      <c r="J4" s="162">
        <f t="shared" ref="J4:L4" si="0">D12</f>
        <v>0</v>
      </c>
      <c r="K4" s="162">
        <f t="shared" si="0"/>
        <v>0</v>
      </c>
      <c r="L4" s="162">
        <f t="shared" si="0"/>
        <v>334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85"/>
      <c r="Y4" s="79"/>
      <c r="Z4" s="13"/>
    </row>
    <row r="5" spans="1:26" s="9" customFormat="1" x14ac:dyDescent="0.25">
      <c r="A5" s="9">
        <v>3</v>
      </c>
      <c r="B5" s="88" t="s">
        <v>116</v>
      </c>
      <c r="C5" s="162">
        <f>'2013'!C61</f>
        <v>0</v>
      </c>
      <c r="D5" s="162">
        <f>'2014'!C61</f>
        <v>0</v>
      </c>
      <c r="E5" s="162">
        <f>'2015'!C61</f>
        <v>0</v>
      </c>
      <c r="F5" s="162">
        <f>'2016'!C61</f>
        <v>18</v>
      </c>
      <c r="G5" s="4"/>
      <c r="H5" s="88" t="str">
        <f>B5</f>
        <v>Toma de citología</v>
      </c>
      <c r="I5" s="162">
        <f>C5</f>
        <v>0</v>
      </c>
      <c r="J5" s="162">
        <f t="shared" ref="J5:L5" si="1">D5</f>
        <v>0</v>
      </c>
      <c r="K5" s="162">
        <f t="shared" si="1"/>
        <v>0</v>
      </c>
      <c r="L5" s="162">
        <f t="shared" si="1"/>
        <v>18</v>
      </c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85"/>
      <c r="Y5" s="79"/>
      <c r="Z5" s="13"/>
    </row>
    <row r="6" spans="1:26" s="9" customFormat="1" x14ac:dyDescent="0.25">
      <c r="A6" s="174">
        <v>4</v>
      </c>
      <c r="B6" s="88" t="s">
        <v>117</v>
      </c>
      <c r="C6" s="175">
        <f>'2013'!C62</f>
        <v>233</v>
      </c>
      <c r="D6" s="162">
        <f>'2014'!C62</f>
        <v>309</v>
      </c>
      <c r="E6" s="162">
        <f>'2015'!C62</f>
        <v>639</v>
      </c>
      <c r="F6" s="162">
        <f>'2016'!C62</f>
        <v>470</v>
      </c>
      <c r="G6" s="4"/>
      <c r="H6" s="88" t="str">
        <f>B10</f>
        <v>Tamizaje de Glucometría</v>
      </c>
      <c r="I6" s="162">
        <f>C10</f>
        <v>0</v>
      </c>
      <c r="J6" s="162">
        <f t="shared" ref="J6:L6" si="2">D10</f>
        <v>0</v>
      </c>
      <c r="K6" s="162">
        <f t="shared" si="2"/>
        <v>508</v>
      </c>
      <c r="L6" s="162">
        <f t="shared" si="2"/>
        <v>746</v>
      </c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85"/>
      <c r="Y6" s="79"/>
      <c r="Z6" s="13"/>
    </row>
    <row r="7" spans="1:26" s="9" customFormat="1" x14ac:dyDescent="0.25">
      <c r="A7" s="174">
        <v>5</v>
      </c>
      <c r="B7" s="88" t="s">
        <v>118</v>
      </c>
      <c r="C7" s="175">
        <f>'2013'!C63</f>
        <v>57</v>
      </c>
      <c r="D7" s="162">
        <f>'2014'!C63</f>
        <v>50</v>
      </c>
      <c r="E7" s="162">
        <f>'2015'!C63</f>
        <v>402</v>
      </c>
      <c r="F7" s="162">
        <f>'2016'!C63</f>
        <v>334</v>
      </c>
      <c r="G7" s="4"/>
      <c r="H7" s="88" t="str">
        <f>B7</f>
        <v>Talleres de seguridad responsable</v>
      </c>
      <c r="I7" s="162">
        <f>C7</f>
        <v>57</v>
      </c>
      <c r="J7" s="162">
        <f t="shared" ref="J7:L7" si="3">D7</f>
        <v>50</v>
      </c>
      <c r="K7" s="162">
        <f t="shared" si="3"/>
        <v>402</v>
      </c>
      <c r="L7" s="162">
        <f t="shared" si="3"/>
        <v>334</v>
      </c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85"/>
      <c r="Y7" s="79"/>
      <c r="Z7" s="13"/>
    </row>
    <row r="8" spans="1:26" s="9" customFormat="1" x14ac:dyDescent="0.25">
      <c r="A8" s="174">
        <v>6</v>
      </c>
      <c r="B8" s="88" t="s">
        <v>141</v>
      </c>
      <c r="C8" s="175">
        <f>'2013'!C64</f>
        <v>367</v>
      </c>
      <c r="D8" s="162">
        <f>'2014'!C64</f>
        <v>2861</v>
      </c>
      <c r="E8" s="162">
        <f>'2015'!C64</f>
        <v>645</v>
      </c>
      <c r="F8" s="162">
        <f>'2016'!C64</f>
        <v>0</v>
      </c>
      <c r="G8" s="4"/>
      <c r="H8" s="88" t="str">
        <f>B6</f>
        <v xml:space="preserve">Jornada de Planificación </v>
      </c>
      <c r="I8" s="162">
        <f>C6</f>
        <v>233</v>
      </c>
      <c r="J8" s="162">
        <f t="shared" ref="J8:L8" si="4">D6</f>
        <v>309</v>
      </c>
      <c r="K8" s="162">
        <f t="shared" si="4"/>
        <v>639</v>
      </c>
      <c r="L8" s="162">
        <f t="shared" si="4"/>
        <v>470</v>
      </c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85"/>
      <c r="Y8" s="79"/>
      <c r="Z8" s="13"/>
    </row>
    <row r="9" spans="1:26" s="9" customFormat="1" x14ac:dyDescent="0.25">
      <c r="A9" s="174">
        <v>7</v>
      </c>
      <c r="B9" s="88" t="s">
        <v>120</v>
      </c>
      <c r="C9" s="175">
        <f>'2013'!C65</f>
        <v>5769</v>
      </c>
      <c r="D9" s="162">
        <f>'2014'!C65</f>
        <v>5320</v>
      </c>
      <c r="E9" s="162">
        <f>'2015'!C65</f>
        <v>12309</v>
      </c>
      <c r="F9" s="162">
        <f>'2016'!C65</f>
        <v>2972</v>
      </c>
      <c r="G9" s="4"/>
      <c r="H9" s="88" t="str">
        <f>B8</f>
        <v>Camapañas sensibilización</v>
      </c>
      <c r="I9" s="162">
        <f>C8</f>
        <v>367</v>
      </c>
      <c r="J9" s="162">
        <f t="shared" ref="J9:L9" si="5">D8</f>
        <v>2861</v>
      </c>
      <c r="K9" s="162">
        <f t="shared" si="5"/>
        <v>645</v>
      </c>
      <c r="L9" s="162">
        <f t="shared" si="5"/>
        <v>0</v>
      </c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85"/>
      <c r="Y9" s="79"/>
      <c r="Z9" s="13"/>
    </row>
    <row r="10" spans="1:26" s="9" customFormat="1" x14ac:dyDescent="0.25">
      <c r="A10" s="174">
        <v>8</v>
      </c>
      <c r="B10" s="88" t="s">
        <v>122</v>
      </c>
      <c r="C10" s="162">
        <f>'2013'!C66</f>
        <v>0</v>
      </c>
      <c r="D10" s="162">
        <f>'2014'!C66</f>
        <v>0</v>
      </c>
      <c r="E10" s="162">
        <f>'2015'!C66</f>
        <v>508</v>
      </c>
      <c r="F10" s="162">
        <f>'2016'!C66</f>
        <v>746</v>
      </c>
      <c r="G10" s="4"/>
      <c r="H10" s="88" t="str">
        <f>B4</f>
        <v>Día de la salud universitaria</v>
      </c>
      <c r="I10" s="162">
        <f>C4</f>
        <v>594</v>
      </c>
      <c r="J10" s="162">
        <f t="shared" ref="J10:L10" si="6">D4</f>
        <v>232</v>
      </c>
      <c r="K10" s="162">
        <f t="shared" si="6"/>
        <v>353</v>
      </c>
      <c r="L10" s="162">
        <f t="shared" si="6"/>
        <v>228</v>
      </c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86"/>
      <c r="Y10" s="79"/>
      <c r="Z10" s="13"/>
    </row>
    <row r="11" spans="1:26" s="9" customFormat="1" x14ac:dyDescent="0.25">
      <c r="A11" s="174">
        <v>9</v>
      </c>
      <c r="B11" s="88" t="s">
        <v>62</v>
      </c>
      <c r="C11" s="162">
        <f>'2013'!C67</f>
        <v>0</v>
      </c>
      <c r="D11" s="162">
        <f>'2014'!C67</f>
        <v>0</v>
      </c>
      <c r="E11" s="162">
        <f>'2015'!C67</f>
        <v>0</v>
      </c>
      <c r="F11" s="162">
        <f>'2016'!C67</f>
        <v>0</v>
      </c>
      <c r="G11" s="4"/>
      <c r="H11" s="88" t="str">
        <f>B3</f>
        <v>Tamizaje cardiovascular</v>
      </c>
      <c r="I11" s="162">
        <f>C3</f>
        <v>0</v>
      </c>
      <c r="J11" s="162">
        <f t="shared" ref="J11:L11" si="7">D3</f>
        <v>627</v>
      </c>
      <c r="K11" s="162">
        <f t="shared" si="7"/>
        <v>1368</v>
      </c>
      <c r="L11" s="162">
        <f t="shared" si="7"/>
        <v>6444</v>
      </c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86"/>
      <c r="Y11" s="79"/>
      <c r="Z11" s="13"/>
    </row>
    <row r="12" spans="1:26" s="9" customFormat="1" x14ac:dyDescent="0.25">
      <c r="A12" s="174">
        <v>10</v>
      </c>
      <c r="B12" s="88" t="s">
        <v>69</v>
      </c>
      <c r="C12" s="162">
        <f>'2013'!C68</f>
        <v>0</v>
      </c>
      <c r="D12" s="162">
        <f>'2014'!C68</f>
        <v>0</v>
      </c>
      <c r="E12" s="162">
        <f>'2015'!C68</f>
        <v>0</v>
      </c>
      <c r="F12" s="162">
        <f>'2016'!C68</f>
        <v>334</v>
      </c>
      <c r="G12" s="4"/>
      <c r="H12" s="88" t="str">
        <f>B9</f>
        <v>Entrega de Preservativos</v>
      </c>
      <c r="I12" s="162">
        <f>C9</f>
        <v>5769</v>
      </c>
      <c r="J12" s="162">
        <f t="shared" ref="J12:L12" si="8">D9</f>
        <v>5320</v>
      </c>
      <c r="K12" s="162">
        <f t="shared" si="8"/>
        <v>12309</v>
      </c>
      <c r="L12" s="162">
        <f t="shared" si="8"/>
        <v>2972</v>
      </c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86"/>
      <c r="Y12" s="79"/>
      <c r="Z12" s="13"/>
    </row>
    <row r="13" spans="1:26" s="9" customFormat="1" x14ac:dyDescent="0.25">
      <c r="A13" s="174">
        <v>11</v>
      </c>
      <c r="B13" s="88" t="s">
        <v>125</v>
      </c>
      <c r="C13" s="175">
        <f>'2013'!C69</f>
        <v>0</v>
      </c>
      <c r="D13" s="162">
        <f>'2014'!C69</f>
        <v>0</v>
      </c>
      <c r="E13" s="162">
        <f>'2015'!C69</f>
        <v>977</v>
      </c>
      <c r="F13" s="162">
        <f>'2016'!C69</f>
        <v>1756</v>
      </c>
      <c r="G13" s="4"/>
      <c r="H13" s="88" t="str">
        <f>B13</f>
        <v>Talleres Spicología</v>
      </c>
      <c r="I13" s="162">
        <f>C13</f>
        <v>0</v>
      </c>
      <c r="J13" s="162">
        <f t="shared" ref="J13:L13" si="9">D13</f>
        <v>0</v>
      </c>
      <c r="K13" s="162">
        <f t="shared" si="9"/>
        <v>977</v>
      </c>
      <c r="L13" s="162">
        <f t="shared" si="9"/>
        <v>1756</v>
      </c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86"/>
      <c r="Y13" s="79"/>
      <c r="Z13" s="13"/>
    </row>
    <row r="14" spans="1:26" s="9" customFormat="1" x14ac:dyDescent="0.25">
      <c r="B14" s="164" t="s">
        <v>128</v>
      </c>
      <c r="C14" s="162">
        <f>'2013'!C70</f>
        <v>7020</v>
      </c>
      <c r="D14" s="162">
        <f>'2014'!C70</f>
        <v>9399</v>
      </c>
      <c r="E14" s="162">
        <f>'2015'!C70</f>
        <v>17201</v>
      </c>
      <c r="F14" s="162">
        <f>'2016'!C70</f>
        <v>13302</v>
      </c>
      <c r="G14" s="4"/>
      <c r="H14" s="164" t="s">
        <v>128</v>
      </c>
      <c r="I14" s="162">
        <f>SUM(I3:I13)</f>
        <v>7020</v>
      </c>
      <c r="J14" s="162">
        <f>SUM(J3:J13)</f>
        <v>9399</v>
      </c>
      <c r="K14" s="162">
        <f>SUM(K3:K13)</f>
        <v>17201</v>
      </c>
      <c r="L14" s="162">
        <f>SUM(L3:L13)</f>
        <v>13302</v>
      </c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86"/>
      <c r="Y14" s="79"/>
      <c r="Z14" s="13"/>
    </row>
    <row r="15" spans="1:26" x14ac:dyDescent="0.25">
      <c r="C15" s="163"/>
      <c r="D15" s="163"/>
      <c r="E15" s="163"/>
      <c r="F15" s="163"/>
      <c r="I15" s="172"/>
      <c r="J15" s="172"/>
      <c r="K15" s="172"/>
      <c r="L15" s="172"/>
    </row>
    <row r="16" spans="1:26" x14ac:dyDescent="0.25">
      <c r="B16" s="198" t="s">
        <v>134</v>
      </c>
      <c r="C16" s="198"/>
      <c r="D16" s="198"/>
      <c r="E16" s="198"/>
      <c r="F16" s="198"/>
      <c r="H16" s="165"/>
      <c r="I16" s="165">
        <v>2013</v>
      </c>
      <c r="J16" s="165">
        <v>2014</v>
      </c>
      <c r="K16" s="165">
        <v>2015</v>
      </c>
      <c r="L16" s="165">
        <v>2016</v>
      </c>
    </row>
    <row r="17" spans="2:12" x14ac:dyDescent="0.25">
      <c r="B17" s="165"/>
      <c r="C17" s="165">
        <v>2013</v>
      </c>
      <c r="D17" s="165">
        <v>2014</v>
      </c>
      <c r="E17" s="165">
        <v>2015</v>
      </c>
      <c r="F17" s="165">
        <v>2016</v>
      </c>
      <c r="H17" s="88" t="str">
        <f>H3</f>
        <v>Charla alimentación saludable</v>
      </c>
      <c r="I17" s="161">
        <f>C26</f>
        <v>0</v>
      </c>
      <c r="J17" s="161">
        <f t="shared" ref="J17:L17" si="10">D26</f>
        <v>0</v>
      </c>
      <c r="K17" s="161">
        <f t="shared" si="10"/>
        <v>0</v>
      </c>
      <c r="L17" s="161">
        <f t="shared" si="10"/>
        <v>0</v>
      </c>
    </row>
    <row r="18" spans="2:12" x14ac:dyDescent="0.25">
      <c r="B18" s="88" t="s">
        <v>121</v>
      </c>
      <c r="C18" s="161">
        <v>0</v>
      </c>
      <c r="D18" s="161">
        <f>'2014'!D59</f>
        <v>3.5631073478433826</v>
      </c>
      <c r="E18" s="161">
        <f>'2015'!D59</f>
        <v>7.1235159341803787</v>
      </c>
      <c r="F18" s="161">
        <f>'2016'!D59</f>
        <v>31.295226069642077</v>
      </c>
      <c r="H18" s="88" t="str">
        <f t="shared" ref="H18:H27" si="11">H4</f>
        <v xml:space="preserve">Campañas consumo de sustancias </v>
      </c>
      <c r="I18" s="161">
        <f>C27</f>
        <v>0</v>
      </c>
      <c r="J18" s="161">
        <f t="shared" ref="J18:L18" si="12">D27</f>
        <v>0</v>
      </c>
      <c r="K18" s="161">
        <f t="shared" si="12"/>
        <v>0</v>
      </c>
      <c r="L18" s="161">
        <f t="shared" si="12"/>
        <v>2.5109006164486543</v>
      </c>
    </row>
    <row r="19" spans="2:12" x14ac:dyDescent="0.25">
      <c r="B19" s="88" t="s">
        <v>115</v>
      </c>
      <c r="C19" s="161">
        <f>'2013'!D60</f>
        <v>3.6598890942698707</v>
      </c>
      <c r="D19" s="161">
        <f>'2014'!D60</f>
        <v>1.3184065465704382</v>
      </c>
      <c r="E19" s="161">
        <f>'2015'!D60</f>
        <v>1.8381587169339721</v>
      </c>
      <c r="F19" s="161">
        <f>'2016'!D60</f>
        <v>1.1072798795590306</v>
      </c>
      <c r="H19" s="88" t="str">
        <f t="shared" si="11"/>
        <v>Toma de citología</v>
      </c>
      <c r="I19" s="161">
        <f>C20</f>
        <v>0</v>
      </c>
      <c r="J19" s="161">
        <f t="shared" ref="J19:L19" si="13">D20</f>
        <v>0</v>
      </c>
      <c r="K19" s="161">
        <f t="shared" si="13"/>
        <v>0</v>
      </c>
      <c r="L19" s="161">
        <f t="shared" si="13"/>
        <v>8.7416832596765581E-2</v>
      </c>
    </row>
    <row r="20" spans="2:12" x14ac:dyDescent="0.25">
      <c r="B20" s="88" t="s">
        <v>116</v>
      </c>
      <c r="C20" s="161">
        <f>'2013'!D61</f>
        <v>0</v>
      </c>
      <c r="D20" s="161">
        <f>'2014'!D61</f>
        <v>0</v>
      </c>
      <c r="E20" s="161">
        <f>'2015'!D61</f>
        <v>0</v>
      </c>
      <c r="F20" s="161">
        <f>'2016'!D61</f>
        <v>8.7416832596765581E-2</v>
      </c>
      <c r="H20" s="88" t="str">
        <f t="shared" si="11"/>
        <v>Tamizaje de Glucometría</v>
      </c>
      <c r="I20" s="161">
        <f>C25</f>
        <v>0</v>
      </c>
      <c r="J20" s="161">
        <f t="shared" ref="J20:L20" si="14">D25</f>
        <v>0</v>
      </c>
      <c r="K20" s="161">
        <f t="shared" si="14"/>
        <v>2.6452822328681527</v>
      </c>
      <c r="L20" s="161">
        <f t="shared" si="14"/>
        <v>3.6229420620659512</v>
      </c>
    </row>
    <row r="21" spans="2:12" x14ac:dyDescent="0.25">
      <c r="B21" s="88" t="s">
        <v>117</v>
      </c>
      <c r="C21" s="161">
        <f>'2013'!D62</f>
        <v>1.4356130622304375</v>
      </c>
      <c r="D21" s="161">
        <f>'2014'!D62</f>
        <v>1.7559811331476955</v>
      </c>
      <c r="E21" s="161">
        <f>'2015'!D62</f>
        <v>3.3274317850447823</v>
      </c>
      <c r="F21" s="161">
        <f>'2016'!D62</f>
        <v>2.2825506289155455</v>
      </c>
      <c r="H21" s="88" t="str">
        <f t="shared" si="11"/>
        <v>Talleres de seguridad responsable</v>
      </c>
      <c r="I21" s="161">
        <f>C22</f>
        <v>0.3512014787430684</v>
      </c>
      <c r="J21" s="161">
        <f t="shared" ref="J21:L21" si="15">D22</f>
        <v>0.28413934193328411</v>
      </c>
      <c r="K21" s="161">
        <f t="shared" si="15"/>
        <v>2.093313892938971</v>
      </c>
      <c r="L21" s="161">
        <f t="shared" si="15"/>
        <v>1.6220678937399835</v>
      </c>
    </row>
    <row r="22" spans="2:12" x14ac:dyDescent="0.25">
      <c r="B22" s="88" t="s">
        <v>118</v>
      </c>
      <c r="C22" s="161">
        <f>'2013'!D63</f>
        <v>0.3512014787430684</v>
      </c>
      <c r="D22" s="161">
        <f>'2014'!D63</f>
        <v>0.28413934193328411</v>
      </c>
      <c r="E22" s="161">
        <f>'2015'!D63</f>
        <v>2.093313892938971</v>
      </c>
      <c r="F22" s="161">
        <f>'2016'!D63</f>
        <v>1.6220678937399835</v>
      </c>
      <c r="H22" s="88" t="str">
        <f t="shared" si="11"/>
        <v xml:space="preserve">Jornada de Planificación </v>
      </c>
      <c r="I22" s="161">
        <f>C21</f>
        <v>1.4356130622304375</v>
      </c>
      <c r="J22" s="161">
        <f t="shared" ref="J22:L22" si="16">D21</f>
        <v>1.7559811331476955</v>
      </c>
      <c r="K22" s="161">
        <f t="shared" si="16"/>
        <v>3.3274317850447823</v>
      </c>
      <c r="L22" s="161">
        <f t="shared" si="16"/>
        <v>2.2825506289155455</v>
      </c>
    </row>
    <row r="23" spans="2:12" x14ac:dyDescent="0.25">
      <c r="B23" s="88" t="s">
        <v>119</v>
      </c>
      <c r="C23" s="161">
        <f>'2013'!D64</f>
        <v>2.2612446087492297</v>
      </c>
      <c r="D23" s="161">
        <f>'2014'!D64</f>
        <v>16.258453145422514</v>
      </c>
      <c r="E23" s="161">
        <f>'2015'!D64</f>
        <v>3.35867527598417</v>
      </c>
      <c r="F23" s="161">
        <f>'2016'!D64</f>
        <v>0</v>
      </c>
      <c r="H23" s="88" t="str">
        <f t="shared" si="11"/>
        <v>Camapañas sensibilización</v>
      </c>
      <c r="I23" s="161">
        <f>C23</f>
        <v>2.2612446087492297</v>
      </c>
      <c r="J23" s="161">
        <f t="shared" ref="J23:L23" si="17">D23</f>
        <v>16.258453145422514</v>
      </c>
      <c r="K23" s="161">
        <f t="shared" si="17"/>
        <v>3.35867527598417</v>
      </c>
      <c r="L23" s="161">
        <f t="shared" si="17"/>
        <v>0</v>
      </c>
    </row>
    <row r="24" spans="2:12" x14ac:dyDescent="0.25">
      <c r="B24" s="88" t="s">
        <v>120</v>
      </c>
      <c r="C24" s="161">
        <f>'2013'!D65</f>
        <v>35.545286506469502</v>
      </c>
      <c r="D24" s="161">
        <f>'2014'!D65</f>
        <v>30.232425981701425</v>
      </c>
      <c r="E24" s="161">
        <f>'2015'!D65</f>
        <v>64.096021662153717</v>
      </c>
      <c r="F24" s="161">
        <f>'2016'!D65</f>
        <v>22.342504886483237</v>
      </c>
      <c r="H24" s="88" t="str">
        <f t="shared" si="11"/>
        <v>Día de la salud universitaria</v>
      </c>
      <c r="I24" s="161">
        <f>C19</f>
        <v>3.6598890942698707</v>
      </c>
      <c r="J24" s="161">
        <f t="shared" ref="J24:L24" si="18">D19</f>
        <v>1.3184065465704382</v>
      </c>
      <c r="K24" s="161">
        <f t="shared" si="18"/>
        <v>1.8381587169339721</v>
      </c>
      <c r="L24" s="161">
        <f t="shared" si="18"/>
        <v>1.1072798795590306</v>
      </c>
    </row>
    <row r="25" spans="2:12" x14ac:dyDescent="0.25">
      <c r="B25" s="176" t="s">
        <v>122</v>
      </c>
      <c r="C25" s="177">
        <f>'2013'!D66</f>
        <v>0</v>
      </c>
      <c r="D25" s="177">
        <f>'2014'!D66</f>
        <v>0</v>
      </c>
      <c r="E25" s="177">
        <f>'2015'!D66</f>
        <v>2.6452822328681527</v>
      </c>
      <c r="F25" s="177">
        <f>'2016'!D66</f>
        <v>3.6229420620659512</v>
      </c>
      <c r="H25" s="88" t="str">
        <f t="shared" si="11"/>
        <v>Tamizaje cardiovascular</v>
      </c>
      <c r="I25" s="161">
        <f>C18</f>
        <v>0</v>
      </c>
      <c r="J25" s="161">
        <f t="shared" ref="J25:L25" si="19">D18</f>
        <v>3.5631073478433826</v>
      </c>
      <c r="K25" s="161">
        <f t="shared" si="19"/>
        <v>7.1235159341803787</v>
      </c>
      <c r="L25" s="161">
        <f t="shared" si="19"/>
        <v>31.295226069642077</v>
      </c>
    </row>
    <row r="26" spans="2:12" x14ac:dyDescent="0.25">
      <c r="B26" s="88" t="s">
        <v>123</v>
      </c>
      <c r="C26" s="161">
        <v>0</v>
      </c>
      <c r="D26" s="161">
        <f>'2014'!D67</f>
        <v>0</v>
      </c>
      <c r="E26" s="161">
        <f>'2015'!D67</f>
        <v>0</v>
      </c>
      <c r="F26" s="161">
        <f>'2016'!D67</f>
        <v>0</v>
      </c>
      <c r="H26" s="88" t="str">
        <f t="shared" si="11"/>
        <v>Entrega de Preservativos</v>
      </c>
      <c r="I26" s="161">
        <f>C24</f>
        <v>35.545286506469502</v>
      </c>
      <c r="J26" s="161">
        <f t="shared" ref="J26:L26" si="20">D24</f>
        <v>30.232425981701425</v>
      </c>
      <c r="K26" s="161">
        <f t="shared" si="20"/>
        <v>64.096021662153717</v>
      </c>
      <c r="L26" s="161">
        <f t="shared" si="20"/>
        <v>22.342504886483237</v>
      </c>
    </row>
    <row r="27" spans="2:12" x14ac:dyDescent="0.25">
      <c r="B27" s="88" t="s">
        <v>124</v>
      </c>
      <c r="C27" s="161">
        <f>'2013'!D68</f>
        <v>0</v>
      </c>
      <c r="D27" s="161">
        <f>'2014'!D68</f>
        <v>0</v>
      </c>
      <c r="E27" s="161">
        <f>'2015'!D68</f>
        <v>0</v>
      </c>
      <c r="F27" s="161">
        <f>'2016'!D68</f>
        <v>2.5109006164486543</v>
      </c>
      <c r="H27" s="88" t="str">
        <f t="shared" si="11"/>
        <v>Talleres Spicología</v>
      </c>
      <c r="I27" s="161">
        <f>C28</f>
        <v>0</v>
      </c>
      <c r="J27" s="161">
        <f t="shared" ref="J27:L27" si="21">D28</f>
        <v>0</v>
      </c>
      <c r="K27" s="161">
        <f t="shared" si="21"/>
        <v>5.0874817746302856</v>
      </c>
      <c r="L27" s="161">
        <f t="shared" si="21"/>
        <v>8.5279976688844634</v>
      </c>
    </row>
    <row r="28" spans="2:12" x14ac:dyDescent="0.25">
      <c r="B28" s="88" t="s">
        <v>125</v>
      </c>
      <c r="C28" s="161">
        <f>'2013'!D69</f>
        <v>0</v>
      </c>
      <c r="D28" s="161">
        <f>'2014'!D69</f>
        <v>0</v>
      </c>
      <c r="E28" s="161">
        <f>'2015'!D69</f>
        <v>5.0874817746302856</v>
      </c>
      <c r="F28" s="161">
        <f>'2016'!D69</f>
        <v>8.5279976688844634</v>
      </c>
      <c r="H28" s="164" t="s">
        <v>128</v>
      </c>
      <c r="I28" s="162">
        <f>SUM(I17:I27)</f>
        <v>43.253234750462106</v>
      </c>
      <c r="J28" s="162">
        <f>SUM(J17:J27)</f>
        <v>53.412513496618743</v>
      </c>
      <c r="K28" s="162">
        <f>SUM(K17:K27)</f>
        <v>89.569881274734442</v>
      </c>
      <c r="L28" s="162">
        <f>SUM(L17:L27)</f>
        <v>73.398886538335717</v>
      </c>
    </row>
    <row r="29" spans="2:12" x14ac:dyDescent="0.25">
      <c r="B29" s="164" t="s">
        <v>128</v>
      </c>
      <c r="C29" s="161">
        <f>'2013'!D70</f>
        <v>43.253234750462113</v>
      </c>
      <c r="D29" s="161">
        <f>'2014'!D70</f>
        <v>53.412513496618743</v>
      </c>
      <c r="E29" s="161">
        <f>'2015'!D70</f>
        <v>89.569881274734428</v>
      </c>
      <c r="F29" s="161">
        <f>'2016'!D70</f>
        <v>73.398886538335717</v>
      </c>
      <c r="H29" s="79"/>
      <c r="I29" s="168"/>
      <c r="J29" s="168"/>
      <c r="K29" s="168"/>
      <c r="L29" s="168"/>
    </row>
    <row r="30" spans="2:12" x14ac:dyDescent="0.25">
      <c r="B30" s="79"/>
      <c r="C30" s="168"/>
      <c r="D30" s="168"/>
      <c r="E30" s="168"/>
      <c r="F30" s="168"/>
      <c r="H30" s="9"/>
      <c r="I30" s="9"/>
      <c r="J30" s="9"/>
      <c r="K30" s="9"/>
      <c r="L30" s="9"/>
    </row>
    <row r="31" spans="2:12" x14ac:dyDescent="0.25">
      <c r="B31" s="199" t="s">
        <v>135</v>
      </c>
      <c r="C31" s="199"/>
      <c r="D31" s="199"/>
      <c r="E31" s="199"/>
      <c r="F31" s="199"/>
    </row>
    <row r="32" spans="2:12" x14ac:dyDescent="0.25">
      <c r="B32" s="169"/>
      <c r="C32" s="166">
        <v>2013</v>
      </c>
      <c r="D32" s="166">
        <v>2014</v>
      </c>
      <c r="E32" s="166">
        <v>2015</v>
      </c>
      <c r="F32" s="166">
        <v>2016</v>
      </c>
    </row>
    <row r="33" spans="2:13" x14ac:dyDescent="0.25">
      <c r="B33" s="169" t="s">
        <v>53</v>
      </c>
      <c r="C33" s="171">
        <f>'2013'!D73</f>
        <v>75</v>
      </c>
      <c r="D33" s="166">
        <f>'2014'!D74</f>
        <v>119</v>
      </c>
      <c r="E33" s="166">
        <f>'2015'!D74</f>
        <v>72</v>
      </c>
      <c r="F33" s="166">
        <f>'2016'!D74</f>
        <v>1109</v>
      </c>
    </row>
    <row r="34" spans="2:13" x14ac:dyDescent="0.25">
      <c r="B34" s="10" t="s">
        <v>127</v>
      </c>
      <c r="C34" s="170">
        <f>'2013'!D73</f>
        <v>75</v>
      </c>
      <c r="D34" s="170">
        <f>'2014'!D73</f>
        <v>362</v>
      </c>
      <c r="E34" s="170">
        <f>'2015'!D73</f>
        <v>440</v>
      </c>
      <c r="F34" s="170">
        <f>'2016'!D73</f>
        <v>914</v>
      </c>
      <c r="H34" s="197"/>
      <c r="I34" s="197"/>
      <c r="J34" s="197"/>
      <c r="K34" s="197"/>
      <c r="L34" s="197"/>
      <c r="M34" s="197"/>
    </row>
    <row r="35" spans="2:13" x14ac:dyDescent="0.25">
      <c r="B35" s="10" t="s">
        <v>114</v>
      </c>
      <c r="C35" s="170">
        <f>'2013'!D75</f>
        <v>6910</v>
      </c>
      <c r="D35" s="170">
        <f>'2014'!D75</f>
        <v>8918</v>
      </c>
      <c r="E35" s="170">
        <f>'2015'!D75</f>
        <v>16689</v>
      </c>
      <c r="F35" s="170">
        <f>'2016'!D75</f>
        <v>11279</v>
      </c>
    </row>
    <row r="36" spans="2:13" x14ac:dyDescent="0.25">
      <c r="B36" s="10" t="s">
        <v>131</v>
      </c>
      <c r="C36" s="170">
        <f>'2013'!D76</f>
        <v>7020</v>
      </c>
      <c r="D36" s="170">
        <f>'2014'!D76</f>
        <v>9399</v>
      </c>
      <c r="E36" s="170">
        <f>'2015'!D76</f>
        <v>17201</v>
      </c>
      <c r="F36" s="170">
        <f>'2016'!D76</f>
        <v>13302</v>
      </c>
    </row>
    <row r="37" spans="2:13" x14ac:dyDescent="0.25">
      <c r="B37" s="4"/>
      <c r="C37" s="167"/>
      <c r="D37" s="167"/>
      <c r="E37" s="167"/>
      <c r="F37" s="167"/>
    </row>
    <row r="38" spans="2:13" x14ac:dyDescent="0.25">
      <c r="B38" s="200" t="s">
        <v>136</v>
      </c>
      <c r="C38" s="201"/>
      <c r="D38" s="201"/>
      <c r="E38" s="201"/>
      <c r="F38" s="201"/>
    </row>
    <row r="39" spans="2:13" x14ac:dyDescent="0.25">
      <c r="B39" s="169"/>
      <c r="C39" s="166">
        <v>2013</v>
      </c>
      <c r="D39" s="166">
        <v>2014</v>
      </c>
      <c r="E39" s="166">
        <v>2015</v>
      </c>
      <c r="F39" s="166">
        <v>2016</v>
      </c>
    </row>
    <row r="40" spans="2:13" x14ac:dyDescent="0.25">
      <c r="B40" s="10" t="s">
        <v>127</v>
      </c>
      <c r="C40" s="179">
        <f>'2013'!E73</f>
        <v>8.6605080831408774</v>
      </c>
      <c r="D40" s="179">
        <f>'2014'!E73</f>
        <v>37.826541274817139</v>
      </c>
      <c r="E40" s="179">
        <f>'2015'!E73</f>
        <v>39.461883408071749</v>
      </c>
      <c r="F40" s="179">
        <f>'2016'!E73</f>
        <v>73.948220064724921</v>
      </c>
    </row>
    <row r="41" spans="2:13" x14ac:dyDescent="0.25">
      <c r="B41" s="10" t="s">
        <v>53</v>
      </c>
      <c r="C41" s="179">
        <f>'2013'!E74</f>
        <v>3.0837004405286343</v>
      </c>
      <c r="D41" s="179">
        <f>'2014'!E74</f>
        <v>10.214592274678111</v>
      </c>
      <c r="E41" s="179">
        <f>'2015'!E74</f>
        <v>5.9356966199505354</v>
      </c>
      <c r="F41" s="179">
        <f>'2016'!E74</f>
        <v>82.514880952380949</v>
      </c>
    </row>
    <row r="42" spans="2:13" x14ac:dyDescent="0.25">
      <c r="B42" s="10" t="s">
        <v>114</v>
      </c>
      <c r="C42" s="179">
        <f>'2013'!E75</f>
        <v>48.562794293344581</v>
      </c>
      <c r="D42" s="179">
        <f>'2014'!E75</f>
        <v>57.628432956381261</v>
      </c>
      <c r="E42" s="179">
        <f>'2015'!E75</f>
        <v>98.891917515999054</v>
      </c>
      <c r="F42" s="179">
        <f>'2016'!E75</f>
        <v>62.622841596801955</v>
      </c>
    </row>
    <row r="43" spans="2:13" x14ac:dyDescent="0.25">
      <c r="B43" s="10" t="s">
        <v>131</v>
      </c>
      <c r="C43" s="179">
        <f>'2013'!E76</f>
        <v>43.253234750462106</v>
      </c>
      <c r="D43" s="179">
        <f>'2014'!E76</f>
        <v>53.412513496618743</v>
      </c>
      <c r="E43" s="179">
        <f>'2015'!E76</f>
        <v>89.569881274734428</v>
      </c>
      <c r="F43" s="179">
        <f>'2016'!E76</f>
        <v>64.601039289009762</v>
      </c>
    </row>
    <row r="46" spans="2:13" x14ac:dyDescent="0.25">
      <c r="B46" s="197" t="s">
        <v>137</v>
      </c>
      <c r="C46" s="197"/>
      <c r="D46" s="197"/>
      <c r="E46" s="197"/>
      <c r="F46" s="197"/>
      <c r="G46" s="197"/>
    </row>
    <row r="47" spans="2:13" x14ac:dyDescent="0.25">
      <c r="B47" s="97"/>
      <c r="C47" s="97">
        <v>2013</v>
      </c>
      <c r="D47" s="97">
        <v>2014</v>
      </c>
      <c r="E47" s="97">
        <v>2015</v>
      </c>
      <c r="F47" s="97">
        <v>2016</v>
      </c>
    </row>
    <row r="48" spans="2:13" x14ac:dyDescent="0.25">
      <c r="B48" s="97" t="s">
        <v>140</v>
      </c>
      <c r="C48" s="173">
        <f>C43</f>
        <v>43.253234750462106</v>
      </c>
      <c r="D48" s="173">
        <f t="shared" ref="D48:F48" si="22">D43</f>
        <v>53.412513496618743</v>
      </c>
      <c r="E48" s="173">
        <f t="shared" si="22"/>
        <v>89.569881274734428</v>
      </c>
      <c r="F48" s="173">
        <f t="shared" si="22"/>
        <v>64.601039289009762</v>
      </c>
    </row>
    <row r="49" spans="2:13" x14ac:dyDescent="0.25">
      <c r="B49" s="180"/>
      <c r="C49" s="181"/>
      <c r="D49" s="181"/>
      <c r="E49" s="181"/>
      <c r="F49" s="181"/>
    </row>
    <row r="50" spans="2:13" x14ac:dyDescent="0.25">
      <c r="B50" s="201" t="s">
        <v>140</v>
      </c>
      <c r="C50" s="201"/>
      <c r="D50" s="201"/>
      <c r="E50" s="201"/>
      <c r="F50" s="201"/>
    </row>
    <row r="51" spans="2:13" x14ac:dyDescent="0.25">
      <c r="B51" s="178"/>
      <c r="C51" s="178">
        <v>2013</v>
      </c>
      <c r="D51" s="178">
        <v>2014</v>
      </c>
      <c r="E51" s="178">
        <v>2015</v>
      </c>
      <c r="F51" s="178">
        <v>2016</v>
      </c>
      <c r="H51" s="197" t="s">
        <v>137</v>
      </c>
      <c r="I51" s="197"/>
      <c r="J51" s="197"/>
      <c r="K51" s="197"/>
      <c r="L51" s="197"/>
      <c r="M51" s="197"/>
    </row>
    <row r="52" spans="2:13" x14ac:dyDescent="0.25">
      <c r="B52" s="178" t="s">
        <v>140</v>
      </c>
      <c r="C52" s="182">
        <f>C36</f>
        <v>7020</v>
      </c>
      <c r="D52" s="182">
        <f t="shared" ref="D52:F52" si="23">D36</f>
        <v>9399</v>
      </c>
      <c r="E52" s="182">
        <f t="shared" si="23"/>
        <v>17201</v>
      </c>
      <c r="F52" s="182">
        <f t="shared" si="23"/>
        <v>13302</v>
      </c>
    </row>
  </sheetData>
  <mergeCells count="8">
    <mergeCell ref="H51:M51"/>
    <mergeCell ref="H34:M34"/>
    <mergeCell ref="B46:G46"/>
    <mergeCell ref="B1:F1"/>
    <mergeCell ref="B16:F16"/>
    <mergeCell ref="B31:F31"/>
    <mergeCell ref="B38:F38"/>
    <mergeCell ref="B50:F5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8"/>
  <sheetViews>
    <sheetView topLeftCell="A4" workbookViewId="0">
      <selection activeCell="H24" sqref="H24"/>
    </sheetView>
  </sheetViews>
  <sheetFormatPr baseColWidth="10" defaultRowHeight="15" x14ac:dyDescent="0.25"/>
  <cols>
    <col min="2" max="2" width="11.85546875" customWidth="1"/>
    <col min="3" max="3" width="16.85546875" customWidth="1"/>
    <col min="4" max="4" width="13.42578125" customWidth="1"/>
    <col min="5" max="5" width="14.85546875" customWidth="1"/>
  </cols>
  <sheetData>
    <row r="3" spans="1:5" x14ac:dyDescent="0.25">
      <c r="A3" s="184"/>
      <c r="B3" s="185"/>
      <c r="C3" s="202">
        <v>2016</v>
      </c>
      <c r="D3" s="203"/>
      <c r="E3" s="204"/>
    </row>
    <row r="5" spans="1:5" x14ac:dyDescent="0.25">
      <c r="C5" t="s">
        <v>106</v>
      </c>
      <c r="D5" t="s">
        <v>53</v>
      </c>
      <c r="E5" t="s">
        <v>63</v>
      </c>
    </row>
    <row r="6" spans="1:5" x14ac:dyDescent="0.25">
      <c r="B6" t="s">
        <v>142</v>
      </c>
      <c r="C6" s="186">
        <f>'2016'!C75</f>
        <v>18011</v>
      </c>
      <c r="D6" s="186">
        <f>'2016'!C74</f>
        <v>1344</v>
      </c>
      <c r="E6" s="186">
        <f>'2016'!C73</f>
        <v>1236</v>
      </c>
    </row>
    <row r="7" spans="1:5" x14ac:dyDescent="0.25">
      <c r="B7" t="s">
        <v>144</v>
      </c>
      <c r="C7" s="172">
        <f>Consolidado!F35</f>
        <v>11279</v>
      </c>
      <c r="D7" s="172">
        <f>Consolidado!F33</f>
        <v>1109</v>
      </c>
      <c r="E7" s="172">
        <f>Consolidado!F34</f>
        <v>914</v>
      </c>
    </row>
    <row r="8" spans="1:5" x14ac:dyDescent="0.25">
      <c r="B8" t="s">
        <v>143</v>
      </c>
      <c r="C8" s="187">
        <f>Consolidado!F42</f>
        <v>62.622841596801955</v>
      </c>
      <c r="D8" s="187">
        <f>Consolidado!F40</f>
        <v>73.948220064724921</v>
      </c>
      <c r="E8" s="187">
        <f>Consolidado!F40</f>
        <v>73.948220064724921</v>
      </c>
    </row>
  </sheetData>
  <mergeCells count="1">
    <mergeCell ref="C3:E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239"/>
  <sheetViews>
    <sheetView topLeftCell="A43" zoomScale="66" zoomScaleNormal="66" workbookViewId="0">
      <selection activeCell="X56" sqref="X56"/>
    </sheetView>
  </sheetViews>
  <sheetFormatPr baseColWidth="10" defaultRowHeight="15" x14ac:dyDescent="0.25"/>
  <cols>
    <col min="1" max="1" width="1.5703125" customWidth="1"/>
    <col min="2" max="2" width="43" style="2" customWidth="1"/>
    <col min="3" max="3" width="29.7109375" style="132" customWidth="1"/>
    <col min="4" max="4" width="11.42578125" style="2" customWidth="1"/>
    <col min="5" max="5" width="11.140625" style="4" customWidth="1"/>
    <col min="6" max="6" width="8.5703125" style="4" customWidth="1"/>
    <col min="7" max="8" width="6.7109375" style="4" customWidth="1"/>
    <col min="9" max="9" width="5.7109375" style="4" customWidth="1"/>
    <col min="10" max="10" width="9.140625" style="4" customWidth="1"/>
    <col min="11" max="11" width="6" style="4" customWidth="1"/>
    <col min="12" max="12" width="10.5703125" style="4" customWidth="1"/>
    <col min="13" max="13" width="7.85546875" style="4" customWidth="1"/>
    <col min="14" max="14" width="6.28515625" style="4" customWidth="1"/>
    <col min="15" max="15" width="9.42578125" style="4" customWidth="1"/>
    <col min="16" max="16" width="9.85546875" style="4" customWidth="1"/>
    <col min="17" max="17" width="6.7109375" style="4" customWidth="1"/>
    <col min="18" max="18" width="8.5703125" style="4" customWidth="1"/>
    <col min="19" max="19" width="9.42578125" style="4" customWidth="1"/>
    <col min="20" max="20" width="6.140625" style="4" customWidth="1"/>
    <col min="21" max="21" width="8.7109375" style="4" customWidth="1"/>
    <col min="22" max="22" width="8" style="4" customWidth="1"/>
    <col min="23" max="23" width="8.7109375" style="4" customWidth="1"/>
    <col min="24" max="24" width="13.140625" style="79" customWidth="1"/>
    <col min="25" max="25" width="8.7109375" style="79" customWidth="1"/>
    <col min="26" max="26" width="12.5703125" style="193" customWidth="1"/>
  </cols>
  <sheetData>
    <row r="2" spans="1:26" ht="47.25" customHeight="1" x14ac:dyDescent="0.25">
      <c r="B2" s="206" t="s">
        <v>51</v>
      </c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189"/>
    </row>
    <row r="3" spans="1:26" s="6" customFormat="1" ht="27" customHeight="1" x14ac:dyDescent="0.25">
      <c r="A3" s="93"/>
      <c r="B3" s="205" t="s">
        <v>0</v>
      </c>
      <c r="C3" s="205" t="s">
        <v>1</v>
      </c>
      <c r="D3" s="84"/>
      <c r="E3" s="205" t="s">
        <v>79</v>
      </c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5"/>
      <c r="X3" s="205"/>
      <c r="Y3" s="205"/>
      <c r="Z3" s="191"/>
    </row>
    <row r="4" spans="1:26" s="6" customFormat="1" ht="25.5" customHeight="1" x14ac:dyDescent="0.25">
      <c r="A4" s="93"/>
      <c r="B4" s="205"/>
      <c r="C4" s="205"/>
      <c r="D4" s="84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  <c r="X4" s="205"/>
      <c r="Y4" s="205"/>
      <c r="Z4" s="191"/>
    </row>
    <row r="5" spans="1:26" s="1" customFormat="1" ht="54.75" customHeight="1" x14ac:dyDescent="0.25">
      <c r="A5" s="94"/>
      <c r="B5" s="205"/>
      <c r="C5" s="205"/>
      <c r="D5" s="205" t="s">
        <v>59</v>
      </c>
      <c r="E5" s="205"/>
      <c r="F5" s="205" t="s">
        <v>56</v>
      </c>
      <c r="G5" s="205"/>
      <c r="H5" s="205" t="s">
        <v>57</v>
      </c>
      <c r="I5" s="205"/>
      <c r="J5" s="205" t="s">
        <v>60</v>
      </c>
      <c r="K5" s="205"/>
      <c r="L5" s="205" t="s">
        <v>70</v>
      </c>
      <c r="M5" s="205"/>
      <c r="N5" s="205" t="s">
        <v>74</v>
      </c>
      <c r="O5" s="205"/>
      <c r="P5" s="205" t="s">
        <v>58</v>
      </c>
      <c r="Q5" s="205"/>
      <c r="R5" s="205" t="s">
        <v>61</v>
      </c>
      <c r="S5" s="205"/>
      <c r="T5" s="205" t="s">
        <v>62</v>
      </c>
      <c r="U5" s="205"/>
      <c r="V5" s="205" t="s">
        <v>69</v>
      </c>
      <c r="W5" s="205"/>
      <c r="X5" s="205" t="s">
        <v>71</v>
      </c>
      <c r="Y5" s="205"/>
      <c r="Z5" s="205" t="s">
        <v>54</v>
      </c>
    </row>
    <row r="6" spans="1:26" s="3" customFormat="1" ht="23.25" customHeight="1" x14ac:dyDescent="0.25">
      <c r="A6" s="95"/>
      <c r="B6" s="84"/>
      <c r="C6" s="84"/>
      <c r="D6" s="84" t="s">
        <v>66</v>
      </c>
      <c r="E6" s="84" t="s">
        <v>67</v>
      </c>
      <c r="F6" s="84" t="s">
        <v>66</v>
      </c>
      <c r="G6" s="84" t="s">
        <v>67</v>
      </c>
      <c r="H6" s="84" t="s">
        <v>66</v>
      </c>
      <c r="I6" s="84" t="s">
        <v>67</v>
      </c>
      <c r="J6" s="84" t="s">
        <v>66</v>
      </c>
      <c r="K6" s="84" t="s">
        <v>67</v>
      </c>
      <c r="L6" s="84" t="s">
        <v>66</v>
      </c>
      <c r="M6" s="84" t="s">
        <v>67</v>
      </c>
      <c r="N6" s="84" t="s">
        <v>66</v>
      </c>
      <c r="O6" s="84" t="s">
        <v>67</v>
      </c>
      <c r="P6" s="84" t="s">
        <v>66</v>
      </c>
      <c r="Q6" s="84" t="s">
        <v>67</v>
      </c>
      <c r="R6" s="84" t="s">
        <v>66</v>
      </c>
      <c r="S6" s="84" t="s">
        <v>67</v>
      </c>
      <c r="T6" s="84" t="s">
        <v>66</v>
      </c>
      <c r="U6" s="84" t="s">
        <v>67</v>
      </c>
      <c r="V6" s="84" t="s">
        <v>66</v>
      </c>
      <c r="W6" s="84" t="s">
        <v>67</v>
      </c>
      <c r="X6" s="84" t="s">
        <v>66</v>
      </c>
      <c r="Y6" s="84" t="s">
        <v>67</v>
      </c>
      <c r="Z6" s="205"/>
    </row>
    <row r="7" spans="1:26" ht="27.75" customHeight="1" x14ac:dyDescent="0.25">
      <c r="A7" s="74"/>
      <c r="B7" s="209" t="s">
        <v>2</v>
      </c>
      <c r="C7" s="92" t="s">
        <v>7</v>
      </c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2"/>
      <c r="Y7" s="92"/>
      <c r="Z7" s="92"/>
    </row>
    <row r="8" spans="1:26" x14ac:dyDescent="0.25">
      <c r="A8" s="74"/>
      <c r="B8" s="209"/>
      <c r="C8" s="92" t="s">
        <v>8</v>
      </c>
      <c r="D8" s="92">
        <v>12</v>
      </c>
      <c r="E8" s="92">
        <v>48</v>
      </c>
      <c r="F8" s="92">
        <v>10</v>
      </c>
      <c r="G8" s="92"/>
      <c r="H8" s="92">
        <v>2</v>
      </c>
      <c r="I8" s="92"/>
      <c r="J8" s="92">
        <v>21</v>
      </c>
      <c r="K8" s="92"/>
      <c r="L8" s="92">
        <v>1</v>
      </c>
      <c r="M8" s="92"/>
      <c r="N8" s="92"/>
      <c r="O8" s="92"/>
      <c r="P8" s="92">
        <v>3</v>
      </c>
      <c r="Q8" s="92"/>
      <c r="R8" s="92">
        <v>9</v>
      </c>
      <c r="S8" s="92">
        <v>3</v>
      </c>
      <c r="T8" s="91"/>
      <c r="U8" s="91"/>
      <c r="V8" s="91"/>
      <c r="W8" s="91"/>
      <c r="X8" s="92"/>
      <c r="Y8" s="92"/>
      <c r="Z8" s="92">
        <f>SUM(D8:Y8)</f>
        <v>109</v>
      </c>
    </row>
    <row r="9" spans="1:26" ht="13.5" customHeight="1" x14ac:dyDescent="0.25">
      <c r="A9" s="74"/>
      <c r="B9" s="209"/>
      <c r="C9" s="92" t="s">
        <v>9</v>
      </c>
      <c r="D9" s="92">
        <v>1</v>
      </c>
      <c r="E9" s="92">
        <v>1</v>
      </c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1"/>
      <c r="U9" s="91"/>
      <c r="V9" s="91"/>
      <c r="W9" s="91"/>
      <c r="X9" s="92"/>
      <c r="Y9" s="92"/>
      <c r="Z9" s="92">
        <f t="shared" ref="Z9:Z53" si="0">SUM(D9:Y9)</f>
        <v>2</v>
      </c>
    </row>
    <row r="10" spans="1:26" x14ac:dyDescent="0.25">
      <c r="A10" s="74"/>
      <c r="B10" s="209"/>
      <c r="C10" s="92" t="s">
        <v>10</v>
      </c>
      <c r="D10" s="92">
        <v>15</v>
      </c>
      <c r="E10" s="92">
        <v>60</v>
      </c>
      <c r="F10" s="92">
        <v>15</v>
      </c>
      <c r="G10" s="92"/>
      <c r="H10" s="92">
        <v>1</v>
      </c>
      <c r="I10" s="92"/>
      <c r="J10" s="92">
        <v>88</v>
      </c>
      <c r="K10" s="92"/>
      <c r="L10" s="92"/>
      <c r="M10" s="92"/>
      <c r="N10" s="92"/>
      <c r="O10" s="92"/>
      <c r="P10" s="92">
        <v>379</v>
      </c>
      <c r="Q10" s="92"/>
      <c r="R10" s="92"/>
      <c r="S10" s="92">
        <v>9</v>
      </c>
      <c r="T10" s="91"/>
      <c r="U10" s="91"/>
      <c r="V10" s="92">
        <v>6</v>
      </c>
      <c r="W10" s="91"/>
      <c r="X10" s="92">
        <v>24</v>
      </c>
      <c r="Y10" s="92"/>
      <c r="Z10" s="92">
        <f t="shared" si="0"/>
        <v>597</v>
      </c>
    </row>
    <row r="11" spans="1:26" ht="27" customHeight="1" x14ac:dyDescent="0.25">
      <c r="A11" s="74"/>
      <c r="B11" s="209"/>
      <c r="C11" s="73" t="s">
        <v>45</v>
      </c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0"/>
      <c r="U11" s="70"/>
      <c r="V11" s="73"/>
      <c r="W11" s="70"/>
      <c r="X11" s="73"/>
      <c r="Y11" s="73"/>
      <c r="Z11" s="92">
        <f t="shared" si="0"/>
        <v>0</v>
      </c>
    </row>
    <row r="12" spans="1:26" ht="26.25" x14ac:dyDescent="0.25">
      <c r="A12" s="74"/>
      <c r="B12" s="209"/>
      <c r="C12" s="73" t="s">
        <v>46</v>
      </c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0"/>
      <c r="U12" s="70"/>
      <c r="V12" s="73"/>
      <c r="W12" s="70"/>
      <c r="X12" s="73"/>
      <c r="Y12" s="73"/>
      <c r="Z12" s="92">
        <f t="shared" si="0"/>
        <v>0</v>
      </c>
    </row>
    <row r="13" spans="1:26" ht="26.25" x14ac:dyDescent="0.25">
      <c r="A13" s="74"/>
      <c r="B13" s="209"/>
      <c r="C13" s="73" t="s">
        <v>47</v>
      </c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0"/>
      <c r="U13" s="70"/>
      <c r="V13" s="73"/>
      <c r="W13" s="70"/>
      <c r="X13" s="73"/>
      <c r="Y13" s="73"/>
      <c r="Z13" s="92">
        <f t="shared" si="0"/>
        <v>0</v>
      </c>
    </row>
    <row r="14" spans="1:26" ht="26.25" x14ac:dyDescent="0.25">
      <c r="A14" s="74"/>
      <c r="B14" s="209"/>
      <c r="C14" s="73" t="s">
        <v>48</v>
      </c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0"/>
      <c r="U14" s="70"/>
      <c r="V14" s="73"/>
      <c r="W14" s="70"/>
      <c r="X14" s="73"/>
      <c r="Y14" s="73"/>
      <c r="Z14" s="92">
        <f t="shared" si="0"/>
        <v>0</v>
      </c>
    </row>
    <row r="15" spans="1:26" x14ac:dyDescent="0.25">
      <c r="A15" s="74"/>
      <c r="B15" s="209"/>
      <c r="C15" s="92" t="s">
        <v>11</v>
      </c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1"/>
      <c r="U15" s="91"/>
      <c r="V15" s="92"/>
      <c r="W15" s="91"/>
      <c r="X15" s="92"/>
      <c r="Y15" s="92"/>
      <c r="Z15" s="92">
        <f t="shared" si="0"/>
        <v>0</v>
      </c>
    </row>
    <row r="16" spans="1:26" x14ac:dyDescent="0.25">
      <c r="A16" s="74"/>
      <c r="B16" s="209"/>
      <c r="C16" s="92" t="s">
        <v>12</v>
      </c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1"/>
      <c r="U16" s="91"/>
      <c r="V16" s="92"/>
      <c r="W16" s="91"/>
      <c r="X16" s="92"/>
      <c r="Y16" s="92"/>
      <c r="Z16" s="92">
        <f t="shared" si="0"/>
        <v>0</v>
      </c>
    </row>
    <row r="17" spans="1:26" x14ac:dyDescent="0.25">
      <c r="A17" s="74"/>
      <c r="B17" s="209" t="s">
        <v>3</v>
      </c>
      <c r="C17" s="92" t="s">
        <v>13</v>
      </c>
      <c r="D17" s="92">
        <v>46</v>
      </c>
      <c r="E17" s="92">
        <v>59</v>
      </c>
      <c r="F17" s="92">
        <v>11</v>
      </c>
      <c r="G17" s="92"/>
      <c r="H17" s="92">
        <v>3</v>
      </c>
      <c r="I17" s="92"/>
      <c r="J17" s="92">
        <v>59</v>
      </c>
      <c r="K17" s="92"/>
      <c r="L17" s="92">
        <v>26</v>
      </c>
      <c r="M17" s="92"/>
      <c r="N17" s="92"/>
      <c r="O17" s="92"/>
      <c r="P17" s="92">
        <v>255</v>
      </c>
      <c r="Q17" s="92"/>
      <c r="R17" s="92">
        <v>21</v>
      </c>
      <c r="S17" s="92">
        <v>46</v>
      </c>
      <c r="T17" s="91"/>
      <c r="U17" s="91"/>
      <c r="V17" s="92">
        <v>42</v>
      </c>
      <c r="W17" s="91"/>
      <c r="X17" s="92">
        <v>153</v>
      </c>
      <c r="Y17" s="92"/>
      <c r="Z17" s="92">
        <f t="shared" si="0"/>
        <v>721</v>
      </c>
    </row>
    <row r="18" spans="1:26" x14ac:dyDescent="0.25">
      <c r="A18" s="74"/>
      <c r="B18" s="209"/>
      <c r="C18" s="92" t="s">
        <v>14</v>
      </c>
      <c r="D18" s="92">
        <v>43</v>
      </c>
      <c r="E18" s="92">
        <v>59</v>
      </c>
      <c r="F18" s="92">
        <v>15</v>
      </c>
      <c r="G18" s="92"/>
      <c r="H18" s="92"/>
      <c r="I18" s="92"/>
      <c r="J18" s="92">
        <v>1</v>
      </c>
      <c r="K18" s="92"/>
      <c r="L18" s="92"/>
      <c r="M18" s="92"/>
      <c r="N18" s="92"/>
      <c r="O18" s="92"/>
      <c r="P18" s="92">
        <v>132</v>
      </c>
      <c r="Q18" s="92"/>
      <c r="R18" s="92">
        <v>17</v>
      </c>
      <c r="S18" s="92">
        <v>24</v>
      </c>
      <c r="T18" s="91"/>
      <c r="U18" s="91"/>
      <c r="V18" s="92"/>
      <c r="W18" s="91"/>
      <c r="X18" s="92">
        <v>102</v>
      </c>
      <c r="Y18" s="92"/>
      <c r="Z18" s="92">
        <f t="shared" si="0"/>
        <v>393</v>
      </c>
    </row>
    <row r="19" spans="1:26" x14ac:dyDescent="0.25">
      <c r="A19" s="74"/>
      <c r="B19" s="209"/>
      <c r="C19" s="92" t="s">
        <v>15</v>
      </c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1"/>
      <c r="U19" s="91"/>
      <c r="V19" s="92"/>
      <c r="W19" s="91"/>
      <c r="X19" s="92"/>
      <c r="Y19" s="92"/>
      <c r="Z19" s="92">
        <f t="shared" si="0"/>
        <v>0</v>
      </c>
    </row>
    <row r="20" spans="1:26" ht="25.5" x14ac:dyDescent="0.25">
      <c r="A20" s="74"/>
      <c r="B20" s="209" t="s">
        <v>4</v>
      </c>
      <c r="C20" s="92" t="s">
        <v>16</v>
      </c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1"/>
      <c r="U20" s="91"/>
      <c r="V20" s="92"/>
      <c r="W20" s="91"/>
      <c r="X20" s="92"/>
      <c r="Y20" s="92"/>
      <c r="Z20" s="92">
        <f t="shared" si="0"/>
        <v>0</v>
      </c>
    </row>
    <row r="21" spans="1:26" ht="26.25" x14ac:dyDescent="0.25">
      <c r="A21" s="74"/>
      <c r="B21" s="209"/>
      <c r="C21" s="73" t="s">
        <v>37</v>
      </c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0"/>
      <c r="U21" s="70"/>
      <c r="V21" s="73"/>
      <c r="W21" s="70"/>
      <c r="X21" s="73"/>
      <c r="Y21" s="73"/>
      <c r="Z21" s="92">
        <f t="shared" si="0"/>
        <v>0</v>
      </c>
    </row>
    <row r="22" spans="1:26" x14ac:dyDescent="0.25">
      <c r="A22" s="74"/>
      <c r="B22" s="209"/>
      <c r="C22" s="73" t="s">
        <v>36</v>
      </c>
      <c r="D22" s="73">
        <v>28</v>
      </c>
      <c r="E22" s="73">
        <v>60</v>
      </c>
      <c r="F22" s="73"/>
      <c r="G22" s="73"/>
      <c r="H22" s="73">
        <v>2</v>
      </c>
      <c r="I22" s="73"/>
      <c r="J22" s="73">
        <v>48</v>
      </c>
      <c r="K22" s="73"/>
      <c r="L22" s="73">
        <v>31</v>
      </c>
      <c r="M22" s="73"/>
      <c r="N22" s="73"/>
      <c r="O22" s="73"/>
      <c r="P22" s="73">
        <v>456</v>
      </c>
      <c r="Q22" s="73"/>
      <c r="R22" s="73">
        <v>6</v>
      </c>
      <c r="S22" s="73">
        <v>4</v>
      </c>
      <c r="T22" s="70"/>
      <c r="U22" s="70"/>
      <c r="V22" s="73">
        <v>14</v>
      </c>
      <c r="W22" s="70"/>
      <c r="X22" s="73">
        <v>110</v>
      </c>
      <c r="Y22" s="73"/>
      <c r="Z22" s="92">
        <f t="shared" si="0"/>
        <v>759</v>
      </c>
    </row>
    <row r="23" spans="1:26" x14ac:dyDescent="0.25">
      <c r="A23" s="74"/>
      <c r="B23" s="209"/>
      <c r="C23" s="92" t="s">
        <v>17</v>
      </c>
      <c r="D23" s="92">
        <v>20</v>
      </c>
      <c r="E23" s="92">
        <v>43</v>
      </c>
      <c r="F23" s="92"/>
      <c r="G23" s="92"/>
      <c r="H23" s="92">
        <v>2</v>
      </c>
      <c r="I23" s="92"/>
      <c r="J23" s="92">
        <v>17</v>
      </c>
      <c r="K23" s="92"/>
      <c r="L23" s="92">
        <v>58</v>
      </c>
      <c r="M23" s="92"/>
      <c r="N23" s="92"/>
      <c r="O23" s="92"/>
      <c r="P23" s="92">
        <v>407</v>
      </c>
      <c r="Q23" s="92"/>
      <c r="R23" s="92">
        <v>1</v>
      </c>
      <c r="S23" s="92"/>
      <c r="T23" s="91"/>
      <c r="U23" s="91"/>
      <c r="V23" s="92"/>
      <c r="W23" s="91"/>
      <c r="X23" s="92">
        <v>65</v>
      </c>
      <c r="Y23" s="92"/>
      <c r="Z23" s="92">
        <f t="shared" si="0"/>
        <v>613</v>
      </c>
    </row>
    <row r="24" spans="1:26" ht="15" customHeight="1" x14ac:dyDescent="0.25">
      <c r="A24" s="74"/>
      <c r="B24" s="209"/>
      <c r="C24" s="92" t="s">
        <v>18</v>
      </c>
      <c r="D24" s="92">
        <v>74</v>
      </c>
      <c r="E24" s="92">
        <v>35</v>
      </c>
      <c r="F24" s="92"/>
      <c r="G24" s="92"/>
      <c r="H24" s="92"/>
      <c r="I24" s="92"/>
      <c r="J24" s="92">
        <v>38</v>
      </c>
      <c r="K24" s="92"/>
      <c r="L24" s="92">
        <v>46</v>
      </c>
      <c r="M24" s="92"/>
      <c r="N24" s="92"/>
      <c r="O24" s="92"/>
      <c r="P24" s="92">
        <v>219</v>
      </c>
      <c r="Q24" s="92"/>
      <c r="R24" s="92">
        <v>4</v>
      </c>
      <c r="S24" s="92">
        <v>2</v>
      </c>
      <c r="T24" s="91"/>
      <c r="U24" s="91"/>
      <c r="V24" s="92"/>
      <c r="W24" s="91"/>
      <c r="X24" s="92">
        <v>46</v>
      </c>
      <c r="Y24" s="92"/>
      <c r="Z24" s="92">
        <f t="shared" si="0"/>
        <v>464</v>
      </c>
    </row>
    <row r="25" spans="1:26" x14ac:dyDescent="0.25">
      <c r="A25" s="74"/>
      <c r="B25" s="209"/>
      <c r="C25" s="73" t="s">
        <v>38</v>
      </c>
      <c r="D25" s="73"/>
      <c r="E25" s="73">
        <v>1</v>
      </c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0"/>
      <c r="U25" s="70"/>
      <c r="V25" s="73"/>
      <c r="W25" s="70"/>
      <c r="X25" s="73"/>
      <c r="Y25" s="73"/>
      <c r="Z25" s="92">
        <f t="shared" si="0"/>
        <v>1</v>
      </c>
    </row>
    <row r="26" spans="1:26" ht="25.5" x14ac:dyDescent="0.25">
      <c r="A26" s="74"/>
      <c r="B26" s="209"/>
      <c r="C26" s="92" t="s">
        <v>19</v>
      </c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1"/>
      <c r="U26" s="91"/>
      <c r="V26" s="92"/>
      <c r="W26" s="91"/>
      <c r="X26" s="92"/>
      <c r="Y26" s="92"/>
      <c r="Z26" s="92">
        <f t="shared" si="0"/>
        <v>0</v>
      </c>
    </row>
    <row r="27" spans="1:26" ht="24.75" customHeight="1" x14ac:dyDescent="0.25">
      <c r="A27" s="74"/>
      <c r="B27" s="209" t="s">
        <v>5</v>
      </c>
      <c r="C27" s="92" t="s">
        <v>20</v>
      </c>
      <c r="D27" s="92"/>
      <c r="E27" s="92">
        <v>13</v>
      </c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>
        <v>3</v>
      </c>
      <c r="Q27" s="92"/>
      <c r="R27" s="92"/>
      <c r="S27" s="92"/>
      <c r="T27" s="91"/>
      <c r="U27" s="91"/>
      <c r="V27" s="92"/>
      <c r="W27" s="91"/>
      <c r="X27" s="92"/>
      <c r="Y27" s="92"/>
      <c r="Z27" s="92">
        <f t="shared" si="0"/>
        <v>16</v>
      </c>
    </row>
    <row r="28" spans="1:26" x14ac:dyDescent="0.25">
      <c r="A28" s="74"/>
      <c r="B28" s="209"/>
      <c r="C28" s="92" t="s">
        <v>21</v>
      </c>
      <c r="D28" s="92">
        <v>6</v>
      </c>
      <c r="E28" s="92">
        <v>2</v>
      </c>
      <c r="F28" s="92">
        <v>9</v>
      </c>
      <c r="G28" s="92"/>
      <c r="H28" s="92"/>
      <c r="I28" s="92"/>
      <c r="J28" s="92">
        <v>1</v>
      </c>
      <c r="K28" s="92"/>
      <c r="L28" s="92"/>
      <c r="M28" s="92"/>
      <c r="N28" s="92"/>
      <c r="O28" s="92"/>
      <c r="P28" s="92">
        <v>127</v>
      </c>
      <c r="Q28" s="92"/>
      <c r="R28" s="92"/>
      <c r="S28" s="92">
        <v>5</v>
      </c>
      <c r="T28" s="91"/>
      <c r="U28" s="91"/>
      <c r="V28" s="92"/>
      <c r="W28" s="91"/>
      <c r="X28" s="92"/>
      <c r="Y28" s="92"/>
      <c r="Z28" s="92">
        <f t="shared" si="0"/>
        <v>150</v>
      </c>
    </row>
    <row r="29" spans="1:26" ht="25.5" x14ac:dyDescent="0.25">
      <c r="A29" s="74"/>
      <c r="B29" s="209"/>
      <c r="C29" s="92" t="s">
        <v>22</v>
      </c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1"/>
      <c r="U29" s="91"/>
      <c r="V29" s="92"/>
      <c r="W29" s="91"/>
      <c r="X29" s="92"/>
      <c r="Y29" s="92"/>
      <c r="Z29" s="92">
        <f t="shared" si="0"/>
        <v>0</v>
      </c>
    </row>
    <row r="30" spans="1:26" x14ac:dyDescent="0.25">
      <c r="A30" s="74"/>
      <c r="B30" s="209"/>
      <c r="C30" s="92" t="s">
        <v>23</v>
      </c>
      <c r="D30" s="92">
        <v>4</v>
      </c>
      <c r="E30" s="92">
        <v>15</v>
      </c>
      <c r="F30" s="92">
        <v>8</v>
      </c>
      <c r="G30" s="92"/>
      <c r="H30" s="92"/>
      <c r="I30" s="92"/>
      <c r="J30" s="92"/>
      <c r="K30" s="92"/>
      <c r="L30" s="92"/>
      <c r="M30" s="92"/>
      <c r="N30" s="92"/>
      <c r="O30" s="92"/>
      <c r="P30" s="92">
        <v>50</v>
      </c>
      <c r="Q30" s="92"/>
      <c r="R30" s="92"/>
      <c r="S30" s="92">
        <v>1</v>
      </c>
      <c r="T30" s="91"/>
      <c r="U30" s="91"/>
      <c r="V30" s="92"/>
      <c r="W30" s="91"/>
      <c r="X30" s="92"/>
      <c r="Y30" s="92"/>
      <c r="Z30" s="92">
        <f t="shared" si="0"/>
        <v>78</v>
      </c>
    </row>
    <row r="31" spans="1:26" x14ac:dyDescent="0.25">
      <c r="A31" s="74"/>
      <c r="B31" s="209"/>
      <c r="C31" s="92" t="s">
        <v>24</v>
      </c>
      <c r="D31" s="92"/>
      <c r="E31" s="92">
        <v>12</v>
      </c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>
        <v>100</v>
      </c>
      <c r="Q31" s="92"/>
      <c r="R31" s="92"/>
      <c r="S31" s="92"/>
      <c r="T31" s="91"/>
      <c r="U31" s="91"/>
      <c r="V31" s="92"/>
      <c r="W31" s="91"/>
      <c r="X31" s="92"/>
      <c r="Y31" s="92"/>
      <c r="Z31" s="92">
        <f t="shared" si="0"/>
        <v>112</v>
      </c>
    </row>
    <row r="32" spans="1:26" x14ac:dyDescent="0.25">
      <c r="A32" s="74"/>
      <c r="B32" s="209"/>
      <c r="C32" s="92" t="s">
        <v>25</v>
      </c>
      <c r="D32" s="92">
        <v>1</v>
      </c>
      <c r="E32" s="92">
        <v>11</v>
      </c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1"/>
      <c r="U32" s="91"/>
      <c r="V32" s="92"/>
      <c r="W32" s="91"/>
      <c r="X32" s="92"/>
      <c r="Y32" s="92"/>
      <c r="Z32" s="92">
        <f t="shared" si="0"/>
        <v>12</v>
      </c>
    </row>
    <row r="33" spans="1:26" x14ac:dyDescent="0.25">
      <c r="A33" s="74"/>
      <c r="B33" s="209"/>
      <c r="C33" s="73" t="s">
        <v>39</v>
      </c>
      <c r="D33" s="73">
        <v>8</v>
      </c>
      <c r="E33" s="73">
        <v>52</v>
      </c>
      <c r="F33" s="73"/>
      <c r="G33" s="73"/>
      <c r="H33" s="73"/>
      <c r="I33" s="73"/>
      <c r="J33" s="73">
        <v>2</v>
      </c>
      <c r="K33" s="73"/>
      <c r="L33" s="73"/>
      <c r="M33" s="73"/>
      <c r="N33" s="73"/>
      <c r="O33" s="73"/>
      <c r="P33" s="73">
        <v>4</v>
      </c>
      <c r="Q33" s="73"/>
      <c r="R33" s="73"/>
      <c r="S33" s="73">
        <v>1</v>
      </c>
      <c r="T33" s="70"/>
      <c r="U33" s="70"/>
      <c r="V33" s="73"/>
      <c r="W33" s="70"/>
      <c r="X33" s="73"/>
      <c r="Y33" s="73"/>
      <c r="Z33" s="92">
        <f t="shared" si="0"/>
        <v>67</v>
      </c>
    </row>
    <row r="34" spans="1:26" ht="26.25" x14ac:dyDescent="0.25">
      <c r="A34" s="74"/>
      <c r="B34" s="209"/>
      <c r="C34" s="73" t="s">
        <v>40</v>
      </c>
      <c r="D34" s="73">
        <v>100</v>
      </c>
      <c r="E34" s="73">
        <v>141</v>
      </c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0"/>
      <c r="U34" s="70"/>
      <c r="V34" s="73"/>
      <c r="W34" s="70"/>
      <c r="X34" s="73"/>
      <c r="Y34" s="73"/>
      <c r="Z34" s="92">
        <f>SUM(D34:Y34)</f>
        <v>241</v>
      </c>
    </row>
    <row r="35" spans="1:26" x14ac:dyDescent="0.25">
      <c r="A35" s="74"/>
      <c r="B35" s="209"/>
      <c r="C35" s="73" t="s">
        <v>41</v>
      </c>
      <c r="D35" s="73">
        <v>15</v>
      </c>
      <c r="E35" s="73">
        <v>63</v>
      </c>
      <c r="F35" s="73">
        <v>20</v>
      </c>
      <c r="G35" s="73"/>
      <c r="H35" s="73">
        <v>2</v>
      </c>
      <c r="I35" s="73"/>
      <c r="J35" s="73">
        <v>60</v>
      </c>
      <c r="K35" s="73"/>
      <c r="L35" s="73"/>
      <c r="M35" s="73"/>
      <c r="N35" s="73"/>
      <c r="O35" s="73"/>
      <c r="P35" s="92">
        <v>403</v>
      </c>
      <c r="Q35" s="73"/>
      <c r="R35" s="73">
        <v>7</v>
      </c>
      <c r="S35" s="73">
        <v>6</v>
      </c>
      <c r="T35" s="70"/>
      <c r="U35" s="70"/>
      <c r="V35" s="73">
        <v>10</v>
      </c>
      <c r="W35" s="70"/>
      <c r="X35" s="73">
        <v>21</v>
      </c>
      <c r="Y35" s="73"/>
      <c r="Z35" s="92">
        <f t="shared" si="0"/>
        <v>607</v>
      </c>
    </row>
    <row r="36" spans="1:26" x14ac:dyDescent="0.25">
      <c r="A36" s="74"/>
      <c r="B36" s="209"/>
      <c r="C36" s="73" t="s">
        <v>42</v>
      </c>
      <c r="D36" s="73">
        <v>3</v>
      </c>
      <c r="E36" s="73">
        <v>11</v>
      </c>
      <c r="F36" s="73">
        <v>17</v>
      </c>
      <c r="G36" s="73"/>
      <c r="H36" s="73"/>
      <c r="I36" s="73"/>
      <c r="J36" s="73"/>
      <c r="K36" s="73"/>
      <c r="L36" s="73"/>
      <c r="M36" s="73"/>
      <c r="N36" s="73"/>
      <c r="O36" s="73"/>
      <c r="P36" s="73">
        <v>30</v>
      </c>
      <c r="Q36" s="73"/>
      <c r="R36" s="73"/>
      <c r="S36" s="73"/>
      <c r="T36" s="70"/>
      <c r="U36" s="70"/>
      <c r="V36" s="73"/>
      <c r="W36" s="70"/>
      <c r="X36" s="73"/>
      <c r="Y36" s="73"/>
      <c r="Z36" s="92">
        <f t="shared" si="0"/>
        <v>61</v>
      </c>
    </row>
    <row r="37" spans="1:26" x14ac:dyDescent="0.25">
      <c r="A37" s="74"/>
      <c r="B37" s="209"/>
      <c r="C37" s="73" t="s">
        <v>43</v>
      </c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0"/>
      <c r="U37" s="70"/>
      <c r="V37" s="73"/>
      <c r="W37" s="70"/>
      <c r="X37" s="73"/>
      <c r="Y37" s="73"/>
      <c r="Z37" s="92">
        <f t="shared" si="0"/>
        <v>0</v>
      </c>
    </row>
    <row r="38" spans="1:26" x14ac:dyDescent="0.25">
      <c r="A38" s="74"/>
      <c r="B38" s="209"/>
      <c r="C38" s="73" t="s">
        <v>44</v>
      </c>
      <c r="D38" s="73"/>
      <c r="E38" s="73">
        <v>14</v>
      </c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>
        <v>11</v>
      </c>
      <c r="T38" s="70"/>
      <c r="U38" s="70"/>
      <c r="V38" s="73"/>
      <c r="W38" s="70"/>
      <c r="X38" s="73"/>
      <c r="Y38" s="73"/>
      <c r="Z38" s="92">
        <f t="shared" si="0"/>
        <v>25</v>
      </c>
    </row>
    <row r="39" spans="1:26" ht="15" customHeight="1" x14ac:dyDescent="0.25">
      <c r="A39" s="74"/>
      <c r="B39" s="209"/>
      <c r="C39" s="92" t="s">
        <v>26</v>
      </c>
      <c r="D39" s="92">
        <v>2</v>
      </c>
      <c r="E39" s="92">
        <v>1</v>
      </c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1"/>
      <c r="U39" s="91"/>
      <c r="V39" s="92"/>
      <c r="W39" s="91"/>
      <c r="X39" s="92"/>
      <c r="Y39" s="92"/>
      <c r="Z39" s="92">
        <f t="shared" si="0"/>
        <v>3</v>
      </c>
    </row>
    <row r="40" spans="1:26" ht="25.5" x14ac:dyDescent="0.25">
      <c r="A40" s="74"/>
      <c r="B40" s="209"/>
      <c r="C40" s="92" t="s">
        <v>27</v>
      </c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1"/>
      <c r="U40" s="91"/>
      <c r="V40" s="92"/>
      <c r="W40" s="91"/>
      <c r="X40" s="92"/>
      <c r="Y40" s="92"/>
      <c r="Z40" s="92">
        <f t="shared" si="0"/>
        <v>0</v>
      </c>
    </row>
    <row r="41" spans="1:26" ht="25.5" x14ac:dyDescent="0.25">
      <c r="A41" s="74"/>
      <c r="B41" s="209"/>
      <c r="C41" s="92" t="s">
        <v>28</v>
      </c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1"/>
      <c r="U41" s="91"/>
      <c r="V41" s="92"/>
      <c r="W41" s="91"/>
      <c r="X41" s="92"/>
      <c r="Y41" s="92"/>
      <c r="Z41" s="92">
        <f t="shared" si="0"/>
        <v>0</v>
      </c>
    </row>
    <row r="42" spans="1:26" x14ac:dyDescent="0.25">
      <c r="A42" s="74"/>
      <c r="B42" s="208" t="s">
        <v>6</v>
      </c>
      <c r="C42" s="92" t="s">
        <v>29</v>
      </c>
      <c r="D42" s="92">
        <v>48</v>
      </c>
      <c r="E42" s="92">
        <v>108</v>
      </c>
      <c r="F42" s="92">
        <v>25</v>
      </c>
      <c r="G42" s="92"/>
      <c r="H42" s="92">
        <v>4</v>
      </c>
      <c r="I42" s="92"/>
      <c r="J42" s="92">
        <v>56</v>
      </c>
      <c r="K42" s="92"/>
      <c r="L42" s="92">
        <v>172</v>
      </c>
      <c r="M42" s="92"/>
      <c r="N42" s="92"/>
      <c r="O42" s="92"/>
      <c r="P42" s="92">
        <v>280</v>
      </c>
      <c r="Q42" s="92"/>
      <c r="R42" s="92">
        <v>4</v>
      </c>
      <c r="S42" s="92">
        <v>6</v>
      </c>
      <c r="T42" s="91"/>
      <c r="U42" s="91"/>
      <c r="V42" s="92">
        <v>95</v>
      </c>
      <c r="W42" s="91"/>
      <c r="X42" s="92">
        <v>284</v>
      </c>
      <c r="Y42" s="92"/>
      <c r="Z42" s="92">
        <f t="shared" si="0"/>
        <v>1082</v>
      </c>
    </row>
    <row r="43" spans="1:26" ht="25.5" x14ac:dyDescent="0.25">
      <c r="A43" s="74"/>
      <c r="B43" s="208"/>
      <c r="C43" s="92" t="s">
        <v>30</v>
      </c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91"/>
      <c r="U43" s="91"/>
      <c r="V43" s="92"/>
      <c r="W43" s="91"/>
      <c r="X43" s="92"/>
      <c r="Y43" s="92"/>
      <c r="Z43" s="92">
        <f t="shared" si="0"/>
        <v>0</v>
      </c>
    </row>
    <row r="44" spans="1:26" x14ac:dyDescent="0.25">
      <c r="A44" s="74"/>
      <c r="B44" s="208"/>
      <c r="C44" s="92" t="s">
        <v>31</v>
      </c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1"/>
      <c r="U44" s="91"/>
      <c r="V44" s="92"/>
      <c r="W44" s="91"/>
      <c r="X44" s="92"/>
      <c r="Y44" s="92"/>
      <c r="Z44" s="92">
        <f t="shared" si="0"/>
        <v>0</v>
      </c>
    </row>
    <row r="45" spans="1:26" ht="25.5" x14ac:dyDescent="0.25">
      <c r="A45" s="74"/>
      <c r="B45" s="208"/>
      <c r="C45" s="92" t="s">
        <v>32</v>
      </c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 t="s">
        <v>80</v>
      </c>
      <c r="S45" s="92"/>
      <c r="T45" s="91"/>
      <c r="U45" s="91"/>
      <c r="V45" s="92"/>
      <c r="W45" s="91"/>
      <c r="X45" s="92"/>
      <c r="Y45" s="92"/>
      <c r="Z45" s="92">
        <f t="shared" si="0"/>
        <v>0</v>
      </c>
    </row>
    <row r="46" spans="1:26" x14ac:dyDescent="0.25">
      <c r="A46" s="74"/>
      <c r="B46" s="205" t="s">
        <v>35</v>
      </c>
      <c r="C46" s="92" t="s">
        <v>33</v>
      </c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1"/>
      <c r="U46" s="91"/>
      <c r="V46" s="92"/>
      <c r="W46" s="91"/>
      <c r="X46" s="92"/>
      <c r="Y46" s="92"/>
      <c r="Z46" s="92">
        <f t="shared" si="0"/>
        <v>0</v>
      </c>
    </row>
    <row r="47" spans="1:26" x14ac:dyDescent="0.25">
      <c r="A47" s="74"/>
      <c r="B47" s="205"/>
      <c r="C47" s="92" t="s">
        <v>34</v>
      </c>
      <c r="D47" s="92">
        <v>44</v>
      </c>
      <c r="E47" s="92">
        <v>129</v>
      </c>
      <c r="F47" s="92">
        <v>28</v>
      </c>
      <c r="G47" s="92"/>
      <c r="H47" s="92">
        <v>2</v>
      </c>
      <c r="I47" s="92"/>
      <c r="J47" s="92">
        <v>79</v>
      </c>
      <c r="K47" s="92"/>
      <c r="L47" s="89"/>
      <c r="M47" s="92"/>
      <c r="N47" s="92"/>
      <c r="O47" s="92"/>
      <c r="P47" s="92">
        <v>124</v>
      </c>
      <c r="Q47" s="92"/>
      <c r="R47" s="92">
        <v>26</v>
      </c>
      <c r="S47" s="92">
        <v>25</v>
      </c>
      <c r="T47" s="91"/>
      <c r="U47" s="91"/>
      <c r="V47" s="92"/>
      <c r="W47" s="91"/>
      <c r="X47" s="92">
        <v>73</v>
      </c>
      <c r="Y47" s="92"/>
      <c r="Z47" s="92">
        <f t="shared" si="0"/>
        <v>530</v>
      </c>
    </row>
    <row r="48" spans="1:26" ht="26.25" x14ac:dyDescent="0.25">
      <c r="A48" s="74"/>
      <c r="B48" s="205"/>
      <c r="C48" s="73" t="s">
        <v>49</v>
      </c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0"/>
      <c r="U48" s="70"/>
      <c r="V48" s="73"/>
      <c r="W48" s="70"/>
      <c r="X48" s="73"/>
      <c r="Y48" s="73"/>
      <c r="Z48" s="92">
        <f t="shared" si="0"/>
        <v>0</v>
      </c>
    </row>
    <row r="49" spans="1:26" ht="26.25" x14ac:dyDescent="0.25">
      <c r="A49" s="74"/>
      <c r="B49" s="205"/>
      <c r="C49" s="73" t="s">
        <v>50</v>
      </c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0"/>
      <c r="U49" s="70"/>
      <c r="V49" s="73"/>
      <c r="W49" s="70"/>
      <c r="X49" s="73"/>
      <c r="Y49" s="73"/>
      <c r="Z49" s="92">
        <f t="shared" si="0"/>
        <v>0</v>
      </c>
    </row>
    <row r="50" spans="1:26" x14ac:dyDescent="0.25">
      <c r="A50" s="74"/>
      <c r="B50" s="205" t="s">
        <v>75</v>
      </c>
      <c r="C50" s="73" t="s">
        <v>108</v>
      </c>
      <c r="D50" s="71">
        <v>157</v>
      </c>
      <c r="E50" s="84">
        <v>280</v>
      </c>
      <c r="F50" s="89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1">
        <v>80</v>
      </c>
      <c r="S50" s="84">
        <v>115</v>
      </c>
      <c r="T50" s="70"/>
      <c r="U50" s="70"/>
      <c r="V50" s="73">
        <v>81</v>
      </c>
      <c r="W50" s="70"/>
      <c r="X50" s="73">
        <v>400</v>
      </c>
      <c r="Y50" s="73"/>
      <c r="Z50" s="92">
        <f t="shared" si="0"/>
        <v>1113</v>
      </c>
    </row>
    <row r="51" spans="1:26" x14ac:dyDescent="0.25">
      <c r="A51" s="74"/>
      <c r="B51" s="205"/>
      <c r="C51" s="73" t="s">
        <v>109</v>
      </c>
      <c r="D51" s="71">
        <v>835</v>
      </c>
      <c r="E51" s="71">
        <v>1274</v>
      </c>
      <c r="F51" s="80">
        <v>35</v>
      </c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1">
        <v>63</v>
      </c>
      <c r="S51" s="71">
        <v>56</v>
      </c>
      <c r="T51" s="70"/>
      <c r="U51" s="70"/>
      <c r="V51" s="73">
        <v>42</v>
      </c>
      <c r="W51" s="70"/>
      <c r="X51" s="73">
        <v>310</v>
      </c>
      <c r="Y51" s="73"/>
      <c r="Z51" s="92">
        <f>SUM(D51:Y51)</f>
        <v>2615</v>
      </c>
    </row>
    <row r="52" spans="1:26" x14ac:dyDescent="0.25">
      <c r="A52" s="74"/>
      <c r="B52" s="205"/>
      <c r="C52" s="73" t="s">
        <v>110</v>
      </c>
      <c r="D52" s="71">
        <v>150</v>
      </c>
      <c r="E52" s="71">
        <v>526</v>
      </c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84">
        <v>32</v>
      </c>
      <c r="S52" s="71">
        <v>27</v>
      </c>
      <c r="T52" s="70"/>
      <c r="U52" s="70"/>
      <c r="V52" s="73">
        <v>30</v>
      </c>
      <c r="W52" s="70"/>
      <c r="X52" s="73">
        <v>143</v>
      </c>
      <c r="Y52" s="73"/>
      <c r="Z52" s="92">
        <f t="shared" si="0"/>
        <v>908</v>
      </c>
    </row>
    <row r="53" spans="1:26" s="82" customFormat="1" ht="24" customHeight="1" x14ac:dyDescent="0.25">
      <c r="A53" s="96"/>
      <c r="B53" s="84"/>
      <c r="C53" s="105" t="s">
        <v>107</v>
      </c>
      <c r="D53" s="105">
        <f>SUM(D8:D52)</f>
        <v>1612</v>
      </c>
      <c r="E53" s="105">
        <f>SUM(E8:E52)</f>
        <v>3018</v>
      </c>
      <c r="F53" s="105">
        <f>SUM(F8:F52)</f>
        <v>193</v>
      </c>
      <c r="G53" s="105"/>
      <c r="H53" s="105">
        <f>SUM(H8:H52)</f>
        <v>18</v>
      </c>
      <c r="I53" s="105"/>
      <c r="J53" s="105">
        <f>SUM(J8:J52)</f>
        <v>470</v>
      </c>
      <c r="K53" s="105"/>
      <c r="L53" s="105">
        <f>SUM(L8:L52)</f>
        <v>334</v>
      </c>
      <c r="M53" s="105"/>
      <c r="N53" s="105"/>
      <c r="O53" s="105"/>
      <c r="P53" s="105">
        <f>SUM(P8:P52)</f>
        <v>2972</v>
      </c>
      <c r="Q53" s="105"/>
      <c r="R53" s="100">
        <f>SUM(R8:R52)</f>
        <v>270</v>
      </c>
      <c r="S53" s="105">
        <f>SUM(S8:S52)</f>
        <v>341</v>
      </c>
      <c r="T53" s="103"/>
      <c r="U53" s="103"/>
      <c r="V53" s="105">
        <f>SUM(V8:V52)</f>
        <v>320</v>
      </c>
      <c r="W53" s="105">
        <f t="shared" ref="W53:Y53" si="1">SUM(W8:W52)</f>
        <v>0</v>
      </c>
      <c r="X53" s="105">
        <f t="shared" si="1"/>
        <v>1731</v>
      </c>
      <c r="Y53" s="105">
        <f t="shared" si="1"/>
        <v>0</v>
      </c>
      <c r="Z53" s="92">
        <f t="shared" si="0"/>
        <v>11279</v>
      </c>
    </row>
    <row r="54" spans="1:26" s="9" customFormat="1" x14ac:dyDescent="0.25">
      <c r="A54" s="74"/>
      <c r="B54" s="14"/>
      <c r="C54" s="89" t="s">
        <v>52</v>
      </c>
      <c r="D54" s="98">
        <v>162</v>
      </c>
      <c r="E54" s="98">
        <v>651</v>
      </c>
      <c r="F54" s="98">
        <v>20</v>
      </c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136">
        <v>41</v>
      </c>
      <c r="S54" s="98">
        <v>20</v>
      </c>
      <c r="T54" s="98"/>
      <c r="U54" s="98"/>
      <c r="V54" s="98">
        <v>5</v>
      </c>
      <c r="W54" s="98"/>
      <c r="X54" s="98">
        <v>15</v>
      </c>
      <c r="Y54" s="98"/>
      <c r="Z54" s="188">
        <f>SUM(D54:Y54)</f>
        <v>914</v>
      </c>
    </row>
    <row r="55" spans="1:26" s="9" customFormat="1" x14ac:dyDescent="0.25">
      <c r="A55" s="74"/>
      <c r="B55" s="14"/>
      <c r="C55" s="89" t="s">
        <v>53</v>
      </c>
      <c r="D55" s="98">
        <v>510</v>
      </c>
      <c r="E55" s="98">
        <v>491</v>
      </c>
      <c r="F55" s="98">
        <v>15</v>
      </c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136">
        <v>39</v>
      </c>
      <c r="S55" s="98">
        <v>35</v>
      </c>
      <c r="T55" s="98"/>
      <c r="U55" s="98"/>
      <c r="V55" s="98">
        <v>9</v>
      </c>
      <c r="W55" s="98"/>
      <c r="X55" s="98">
        <v>10</v>
      </c>
      <c r="Y55" s="98"/>
      <c r="Z55" s="188">
        <f>SUM(D55:Y55)</f>
        <v>1109</v>
      </c>
    </row>
    <row r="56" spans="1:26" s="9" customFormat="1" ht="30" x14ac:dyDescent="0.25">
      <c r="A56" s="74"/>
      <c r="B56" s="14"/>
      <c r="C56" s="106" t="s">
        <v>111</v>
      </c>
      <c r="D56" s="138">
        <f>SUM(D53:D55)</f>
        <v>2284</v>
      </c>
      <c r="E56" s="138">
        <f>SUM(E53:E55)</f>
        <v>4160</v>
      </c>
      <c r="F56" s="138">
        <f>SUM(F53:F55)</f>
        <v>228</v>
      </c>
      <c r="G56" s="138"/>
      <c r="H56" s="138">
        <f>SUM(H53:H55)</f>
        <v>18</v>
      </c>
      <c r="I56" s="138"/>
      <c r="J56" s="138">
        <f>SUM(J53:J55)</f>
        <v>470</v>
      </c>
      <c r="K56" s="138"/>
      <c r="L56" s="138">
        <f>SUM(L53:L55)</f>
        <v>334</v>
      </c>
      <c r="M56" s="138"/>
      <c r="N56" s="138"/>
      <c r="O56" s="138"/>
      <c r="P56" s="138">
        <f>SUM(P53:P55)</f>
        <v>2972</v>
      </c>
      <c r="Q56" s="138"/>
      <c r="R56" s="139">
        <f>SUM(R53:R55)</f>
        <v>350</v>
      </c>
      <c r="S56" s="138">
        <f>SUM(S53:S55)</f>
        <v>396</v>
      </c>
      <c r="T56" s="138"/>
      <c r="U56" s="138"/>
      <c r="V56" s="138">
        <f>SUM(V53:V55)</f>
        <v>334</v>
      </c>
      <c r="W56" s="138"/>
      <c r="X56" s="138">
        <f>SUM(X53:X55)</f>
        <v>1756</v>
      </c>
      <c r="Y56" s="138">
        <f>SUM(Y53:Y55)</f>
        <v>0</v>
      </c>
      <c r="Z56" s="190">
        <f>SUM(D56:Y56)</f>
        <v>13302</v>
      </c>
    </row>
    <row r="57" spans="1:26" s="9" customFormat="1" x14ac:dyDescent="0.25">
      <c r="B57" s="4"/>
      <c r="C57" s="79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85"/>
      <c r="Y57" s="79"/>
      <c r="Z57" s="192"/>
    </row>
    <row r="58" spans="1:26" s="9" customFormat="1" x14ac:dyDescent="0.25">
      <c r="B58" s="79" t="s">
        <v>126</v>
      </c>
      <c r="C58" s="79" t="s">
        <v>129</v>
      </c>
      <c r="D58" s="79" t="s">
        <v>130</v>
      </c>
      <c r="E58" s="4"/>
      <c r="F58" s="79"/>
      <c r="G58" s="79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85">
        <f>X56+Y56</f>
        <v>1756</v>
      </c>
      <c r="Y58" s="79"/>
      <c r="Z58" s="193"/>
    </row>
    <row r="59" spans="1:26" s="9" customFormat="1" x14ac:dyDescent="0.25">
      <c r="B59" s="10" t="s">
        <v>121</v>
      </c>
      <c r="C59" s="133">
        <f>D56+E56</f>
        <v>6444</v>
      </c>
      <c r="D59" s="142">
        <f>(C59*100)/C76</f>
        <v>31.295226069642077</v>
      </c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85"/>
      <c r="Y59" s="79"/>
      <c r="Z59" s="193"/>
    </row>
    <row r="60" spans="1:26" s="9" customFormat="1" x14ac:dyDescent="0.25">
      <c r="B60" s="10" t="s">
        <v>115</v>
      </c>
      <c r="C60" s="133">
        <f>F56+G56</f>
        <v>228</v>
      </c>
      <c r="D60" s="142">
        <f>(C60*100)/C76</f>
        <v>1.1072798795590306</v>
      </c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85"/>
      <c r="Y60" s="79"/>
      <c r="Z60" s="193"/>
    </row>
    <row r="61" spans="1:26" s="9" customFormat="1" x14ac:dyDescent="0.25">
      <c r="B61" s="10" t="s">
        <v>116</v>
      </c>
      <c r="C61" s="133">
        <f>H56+I56</f>
        <v>18</v>
      </c>
      <c r="D61" s="142">
        <f>(C61*100)/C76</f>
        <v>8.7416832596765581E-2</v>
      </c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85"/>
      <c r="Y61" s="79"/>
      <c r="Z61" s="193"/>
    </row>
    <row r="62" spans="1:26" s="9" customFormat="1" x14ac:dyDescent="0.25">
      <c r="B62" s="10" t="s">
        <v>117</v>
      </c>
      <c r="C62" s="133">
        <f>J56+K56</f>
        <v>470</v>
      </c>
      <c r="D62" s="142">
        <f>(C62*100)/C76</f>
        <v>2.2825506289155455</v>
      </c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85"/>
      <c r="Y62" s="79"/>
      <c r="Z62" s="193"/>
    </row>
    <row r="63" spans="1:26" s="9" customFormat="1" x14ac:dyDescent="0.25">
      <c r="B63" s="10" t="s">
        <v>118</v>
      </c>
      <c r="C63" s="133">
        <f>L56+M56</f>
        <v>334</v>
      </c>
      <c r="D63" s="142">
        <f>(C63*100)/C76</f>
        <v>1.6220678937399835</v>
      </c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85"/>
      <c r="Y63" s="79"/>
      <c r="Z63" s="193"/>
    </row>
    <row r="64" spans="1:26" s="9" customFormat="1" x14ac:dyDescent="0.25">
      <c r="B64" s="10" t="s">
        <v>119</v>
      </c>
      <c r="C64" s="133">
        <f>N56+O56</f>
        <v>0</v>
      </c>
      <c r="D64" s="142">
        <f>(C64*100)/C76</f>
        <v>0</v>
      </c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85"/>
      <c r="Y64" s="79"/>
      <c r="Z64" s="193"/>
    </row>
    <row r="65" spans="2:26" s="9" customFormat="1" x14ac:dyDescent="0.25">
      <c r="B65" s="10" t="s">
        <v>120</v>
      </c>
      <c r="C65" s="133">
        <f>P56+Q56</f>
        <v>2972</v>
      </c>
      <c r="D65" s="142">
        <f>(C65*100)/Z56</f>
        <v>22.342504886483237</v>
      </c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85"/>
      <c r="Y65" s="79"/>
      <c r="Z65" s="193"/>
    </row>
    <row r="66" spans="2:26" s="9" customFormat="1" x14ac:dyDescent="0.25">
      <c r="B66" s="10" t="s">
        <v>122</v>
      </c>
      <c r="C66" s="133">
        <f>R56+S56</f>
        <v>746</v>
      </c>
      <c r="D66" s="142">
        <f>(C66*100)/C76</f>
        <v>3.6229420620659512</v>
      </c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86"/>
      <c r="Y66" s="79"/>
      <c r="Z66" s="193"/>
    </row>
    <row r="67" spans="2:26" s="9" customFormat="1" x14ac:dyDescent="0.25">
      <c r="B67" s="10" t="s">
        <v>123</v>
      </c>
      <c r="C67" s="133">
        <f>T56+U56</f>
        <v>0</v>
      </c>
      <c r="D67" s="143">
        <f>(C67*100)/C76</f>
        <v>0</v>
      </c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86"/>
      <c r="Y67" s="79"/>
      <c r="Z67" s="193"/>
    </row>
    <row r="68" spans="2:26" s="9" customFormat="1" x14ac:dyDescent="0.25">
      <c r="B68" s="10" t="s">
        <v>124</v>
      </c>
      <c r="C68" s="133">
        <f>V56+W56</f>
        <v>334</v>
      </c>
      <c r="D68" s="143">
        <f>(C68*100)/Z56</f>
        <v>2.5109006164486543</v>
      </c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86"/>
      <c r="Y68" s="79"/>
      <c r="Z68" s="193"/>
    </row>
    <row r="69" spans="2:26" s="9" customFormat="1" x14ac:dyDescent="0.25">
      <c r="B69" s="10" t="s">
        <v>125</v>
      </c>
      <c r="C69" s="133">
        <f>X56+Y56</f>
        <v>1756</v>
      </c>
      <c r="D69" s="141">
        <f>(C69*100)/C76</f>
        <v>8.5279976688844634</v>
      </c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86"/>
      <c r="Y69" s="79"/>
      <c r="Z69" s="193"/>
    </row>
    <row r="70" spans="2:26" s="9" customFormat="1" x14ac:dyDescent="0.25">
      <c r="B70" s="10" t="s">
        <v>128</v>
      </c>
      <c r="C70" s="135">
        <f>SUM(C59:C69)</f>
        <v>13302</v>
      </c>
      <c r="D70" s="142">
        <f>SUM(D59:D69)</f>
        <v>73.398886538335717</v>
      </c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86"/>
      <c r="Y70" s="79"/>
      <c r="Z70" s="193"/>
    </row>
    <row r="71" spans="2:26" s="9" customFormat="1" x14ac:dyDescent="0.25">
      <c r="B71" s="4"/>
      <c r="C71" s="134"/>
      <c r="D71" s="145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86"/>
      <c r="Y71" s="79"/>
      <c r="Z71" s="193"/>
    </row>
    <row r="72" spans="2:26" s="9" customFormat="1" x14ac:dyDescent="0.25">
      <c r="B72" s="4"/>
      <c r="C72" s="79" t="s">
        <v>139</v>
      </c>
      <c r="D72" s="146"/>
      <c r="E72" s="79" t="s">
        <v>132</v>
      </c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86"/>
      <c r="Y72" s="79"/>
      <c r="Z72" s="193"/>
    </row>
    <row r="73" spans="2:26" s="9" customFormat="1" x14ac:dyDescent="0.25">
      <c r="B73" s="10" t="s">
        <v>127</v>
      </c>
      <c r="C73" s="98">
        <v>1236</v>
      </c>
      <c r="D73" s="89">
        <f>Z54</f>
        <v>914</v>
      </c>
      <c r="E73" s="141">
        <f>(D73*100)/C73</f>
        <v>73.948220064724921</v>
      </c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86"/>
      <c r="Y73" s="79"/>
      <c r="Z73" s="193"/>
    </row>
    <row r="74" spans="2:26" s="9" customFormat="1" x14ac:dyDescent="0.25">
      <c r="B74" s="10" t="s">
        <v>53</v>
      </c>
      <c r="C74" s="98">
        <v>1344</v>
      </c>
      <c r="D74" s="89">
        <f>Z55</f>
        <v>1109</v>
      </c>
      <c r="E74" s="141">
        <f>(D74*100)/C74</f>
        <v>82.514880952380949</v>
      </c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86"/>
      <c r="Y74" s="79"/>
      <c r="Z74" s="193"/>
    </row>
    <row r="75" spans="2:26" s="9" customFormat="1" x14ac:dyDescent="0.25">
      <c r="B75" s="10" t="s">
        <v>114</v>
      </c>
      <c r="C75" s="98">
        <v>18011</v>
      </c>
      <c r="D75" s="89">
        <f>Z53</f>
        <v>11279</v>
      </c>
      <c r="E75" s="141">
        <f>(D75*100)/C75</f>
        <v>62.622841596801955</v>
      </c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86"/>
      <c r="Y75" s="79"/>
      <c r="Z75" s="193"/>
    </row>
    <row r="76" spans="2:26" s="9" customFormat="1" x14ac:dyDescent="0.25">
      <c r="B76" s="10" t="s">
        <v>131</v>
      </c>
      <c r="C76" s="137">
        <f>SUM(C73:C75)</f>
        <v>20591</v>
      </c>
      <c r="D76" s="89">
        <f>SUM(D73:D75)</f>
        <v>13302</v>
      </c>
      <c r="E76" s="141">
        <f>(D76*100)/C76</f>
        <v>64.601039289009762</v>
      </c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86"/>
      <c r="Y76" s="79"/>
      <c r="Z76" s="193"/>
    </row>
    <row r="77" spans="2:26" s="9" customFormat="1" x14ac:dyDescent="0.25">
      <c r="B77" s="4"/>
      <c r="C77" s="144"/>
      <c r="D77" s="79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86"/>
      <c r="Y77" s="79"/>
      <c r="Z77" s="193"/>
    </row>
    <row r="78" spans="2:26" s="9" customFormat="1" x14ac:dyDescent="0.25">
      <c r="B78" s="4"/>
      <c r="C78" s="144"/>
      <c r="D78" s="79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86"/>
      <c r="Y78" s="79"/>
      <c r="Z78" s="193"/>
    </row>
    <row r="79" spans="2:26" s="9" customFormat="1" x14ac:dyDescent="0.25">
      <c r="B79" s="4"/>
      <c r="C79" s="79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86"/>
      <c r="Y79" s="79"/>
      <c r="Z79" s="193"/>
    </row>
    <row r="80" spans="2:26" s="9" customFormat="1" x14ac:dyDescent="0.25">
      <c r="B80" s="72" t="s">
        <v>72</v>
      </c>
      <c r="C80" s="84" t="s">
        <v>102</v>
      </c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86"/>
      <c r="Y80" s="79"/>
      <c r="Z80" s="193"/>
    </row>
    <row r="81" spans="2:26" s="9" customFormat="1" x14ac:dyDescent="0.25">
      <c r="B81" s="10" t="s">
        <v>82</v>
      </c>
      <c r="C81" s="89" t="s">
        <v>86</v>
      </c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85"/>
      <c r="Y81" s="79"/>
      <c r="Z81" s="193"/>
    </row>
    <row r="82" spans="2:26" s="9" customFormat="1" x14ac:dyDescent="0.25">
      <c r="B82" s="10" t="s">
        <v>83</v>
      </c>
      <c r="C82" s="89" t="s">
        <v>87</v>
      </c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85"/>
      <c r="Y82" s="79"/>
      <c r="Z82" s="193"/>
    </row>
    <row r="83" spans="2:26" s="9" customFormat="1" ht="30" x14ac:dyDescent="0.25">
      <c r="B83" s="74" t="s">
        <v>84</v>
      </c>
      <c r="C83" s="89" t="s">
        <v>88</v>
      </c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85"/>
      <c r="Y83" s="79"/>
      <c r="Z83" s="193"/>
    </row>
    <row r="84" spans="2:26" s="9" customFormat="1" ht="30" x14ac:dyDescent="0.25">
      <c r="B84" s="10" t="s">
        <v>85</v>
      </c>
      <c r="C84" s="89" t="s">
        <v>89</v>
      </c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85"/>
      <c r="Y84" s="79"/>
      <c r="Z84" s="193"/>
    </row>
    <row r="85" spans="2:26" s="9" customFormat="1" x14ac:dyDescent="0.25">
      <c r="B85" s="10" t="s">
        <v>100</v>
      </c>
      <c r="C85" s="89" t="s">
        <v>90</v>
      </c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85"/>
      <c r="Y85" s="79"/>
      <c r="Z85" s="193"/>
    </row>
    <row r="86" spans="2:26" s="9" customFormat="1" ht="30" x14ac:dyDescent="0.25">
      <c r="B86" s="10" t="s">
        <v>101</v>
      </c>
      <c r="C86" s="89" t="s">
        <v>91</v>
      </c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85"/>
      <c r="Y86" s="79"/>
      <c r="Z86" s="193"/>
    </row>
    <row r="87" spans="2:26" s="9" customFormat="1" x14ac:dyDescent="0.25">
      <c r="B87" s="10"/>
      <c r="C87" s="89" t="s">
        <v>92</v>
      </c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85"/>
      <c r="Y87" s="79"/>
      <c r="Z87" s="193"/>
    </row>
    <row r="88" spans="2:26" s="9" customFormat="1" x14ac:dyDescent="0.25">
      <c r="B88" s="10"/>
      <c r="C88" s="89" t="s">
        <v>93</v>
      </c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86"/>
      <c r="Y88" s="79"/>
      <c r="Z88" s="193"/>
    </row>
    <row r="89" spans="2:26" s="9" customFormat="1" x14ac:dyDescent="0.25">
      <c r="B89" s="10"/>
      <c r="C89" s="89" t="s">
        <v>99</v>
      </c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86"/>
      <c r="Y89" s="79"/>
      <c r="Z89" s="193"/>
    </row>
    <row r="90" spans="2:26" s="9" customFormat="1" x14ac:dyDescent="0.25">
      <c r="B90" s="10"/>
      <c r="C90" s="89" t="s">
        <v>94</v>
      </c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86"/>
      <c r="Y90" s="79"/>
      <c r="Z90" s="193"/>
    </row>
    <row r="91" spans="2:26" s="9" customFormat="1" x14ac:dyDescent="0.25">
      <c r="B91" s="10"/>
      <c r="C91" s="89" t="s">
        <v>95</v>
      </c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86"/>
      <c r="Y91" s="79"/>
      <c r="Z91" s="193"/>
    </row>
    <row r="92" spans="2:26" s="9" customFormat="1" x14ac:dyDescent="0.25">
      <c r="B92" s="10"/>
      <c r="C92" s="89" t="s">
        <v>96</v>
      </c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86"/>
      <c r="Y92" s="79"/>
      <c r="Z92" s="193"/>
    </row>
    <row r="93" spans="2:26" s="9" customFormat="1" ht="30" x14ac:dyDescent="0.25">
      <c r="B93" s="10"/>
      <c r="C93" s="89" t="s">
        <v>97</v>
      </c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86"/>
      <c r="Y93" s="79"/>
      <c r="Z93" s="193"/>
    </row>
    <row r="94" spans="2:26" s="9" customFormat="1" x14ac:dyDescent="0.25">
      <c r="B94" s="10"/>
      <c r="C94" s="89" t="s">
        <v>98</v>
      </c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85"/>
      <c r="Y94" s="79"/>
      <c r="Z94" s="193"/>
    </row>
    <row r="95" spans="2:26" s="9" customFormat="1" x14ac:dyDescent="0.25">
      <c r="B95" s="4"/>
      <c r="C95" s="79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86"/>
      <c r="Y95" s="79"/>
      <c r="Z95" s="193"/>
    </row>
    <row r="96" spans="2:26" s="9" customFormat="1" x14ac:dyDescent="0.25">
      <c r="B96" s="4"/>
      <c r="C96" s="79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86"/>
      <c r="Y96" s="79"/>
      <c r="Z96" s="193"/>
    </row>
    <row r="97" spans="2:26" s="9" customFormat="1" x14ac:dyDescent="0.25">
      <c r="B97" s="4"/>
      <c r="C97" s="79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86"/>
      <c r="Y97" s="79"/>
      <c r="Z97" s="193"/>
    </row>
    <row r="98" spans="2:26" s="9" customFormat="1" x14ac:dyDescent="0.25">
      <c r="B98" s="4"/>
      <c r="C98" s="79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79"/>
      <c r="Y98" s="79"/>
      <c r="Z98" s="193"/>
    </row>
    <row r="99" spans="2:26" s="9" customFormat="1" x14ac:dyDescent="0.25">
      <c r="B99" s="4"/>
      <c r="C99" s="79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79"/>
      <c r="Y99" s="79"/>
      <c r="Z99" s="193"/>
    </row>
    <row r="100" spans="2:26" s="9" customFormat="1" x14ac:dyDescent="0.25">
      <c r="B100" s="4"/>
      <c r="C100" s="79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79"/>
      <c r="Y100" s="79"/>
      <c r="Z100" s="193"/>
    </row>
    <row r="101" spans="2:26" s="9" customFormat="1" x14ac:dyDescent="0.25">
      <c r="B101" s="4"/>
      <c r="C101" s="79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79"/>
      <c r="Y101" s="79"/>
      <c r="Z101" s="193"/>
    </row>
    <row r="102" spans="2:26" s="9" customFormat="1" x14ac:dyDescent="0.25">
      <c r="B102" s="4"/>
      <c r="C102" s="79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79"/>
      <c r="Y102" s="79"/>
      <c r="Z102" s="193"/>
    </row>
    <row r="103" spans="2:26" s="9" customFormat="1" x14ac:dyDescent="0.25">
      <c r="B103" s="4"/>
      <c r="C103" s="79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79"/>
      <c r="Y103" s="79"/>
      <c r="Z103" s="193"/>
    </row>
    <row r="104" spans="2:26" s="9" customFormat="1" x14ac:dyDescent="0.25">
      <c r="B104" s="4"/>
      <c r="C104" s="79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79"/>
      <c r="Y104" s="79"/>
      <c r="Z104" s="193"/>
    </row>
    <row r="105" spans="2:26" s="9" customFormat="1" x14ac:dyDescent="0.25">
      <c r="B105" s="4"/>
      <c r="C105" s="79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79"/>
      <c r="Y105" s="79"/>
      <c r="Z105" s="193"/>
    </row>
    <row r="106" spans="2:26" s="9" customFormat="1" x14ac:dyDescent="0.25">
      <c r="B106" s="4"/>
      <c r="C106" s="79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79"/>
      <c r="Y106" s="79"/>
      <c r="Z106" s="193"/>
    </row>
    <row r="107" spans="2:26" s="9" customFormat="1" x14ac:dyDescent="0.25">
      <c r="B107" s="4"/>
      <c r="C107" s="79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79"/>
      <c r="Y107" s="79"/>
      <c r="Z107" s="193"/>
    </row>
    <row r="108" spans="2:26" s="9" customFormat="1" x14ac:dyDescent="0.25">
      <c r="B108" s="4"/>
      <c r="C108" s="79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79"/>
      <c r="Y108" s="79"/>
      <c r="Z108" s="193"/>
    </row>
    <row r="109" spans="2:26" s="9" customFormat="1" x14ac:dyDescent="0.25">
      <c r="B109" s="4"/>
      <c r="C109" s="79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79"/>
      <c r="Y109" s="79"/>
      <c r="Z109" s="193"/>
    </row>
    <row r="110" spans="2:26" s="9" customFormat="1" x14ac:dyDescent="0.25">
      <c r="B110" s="4"/>
      <c r="C110" s="79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79"/>
      <c r="Y110" s="79"/>
      <c r="Z110" s="193"/>
    </row>
    <row r="111" spans="2:26" s="9" customFormat="1" x14ac:dyDescent="0.25">
      <c r="B111" s="4"/>
      <c r="C111" s="79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79"/>
      <c r="Y111" s="79"/>
      <c r="Z111" s="193"/>
    </row>
    <row r="112" spans="2:26" s="9" customFormat="1" x14ac:dyDescent="0.25">
      <c r="B112" s="4"/>
      <c r="C112" s="79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79"/>
      <c r="Y112" s="79"/>
      <c r="Z112" s="193"/>
    </row>
    <row r="113" spans="2:26" s="9" customFormat="1" x14ac:dyDescent="0.25">
      <c r="B113" s="4"/>
      <c r="C113" s="79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79"/>
      <c r="Y113" s="79"/>
      <c r="Z113" s="193"/>
    </row>
    <row r="114" spans="2:26" s="9" customFormat="1" x14ac:dyDescent="0.25">
      <c r="B114" s="4"/>
      <c r="C114" s="79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79"/>
      <c r="Y114" s="79"/>
      <c r="Z114" s="193"/>
    </row>
    <row r="115" spans="2:26" s="9" customFormat="1" x14ac:dyDescent="0.25">
      <c r="B115" s="4"/>
      <c r="C115" s="79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79"/>
      <c r="Y115" s="79"/>
      <c r="Z115" s="193"/>
    </row>
    <row r="116" spans="2:26" s="9" customFormat="1" x14ac:dyDescent="0.25">
      <c r="B116" s="4"/>
      <c r="C116" s="79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79"/>
      <c r="Y116" s="79"/>
      <c r="Z116" s="193"/>
    </row>
    <row r="117" spans="2:26" s="9" customFormat="1" x14ac:dyDescent="0.25">
      <c r="B117" s="4"/>
      <c r="C117" s="79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79"/>
      <c r="Y117" s="79"/>
      <c r="Z117" s="193"/>
    </row>
    <row r="118" spans="2:26" s="9" customFormat="1" x14ac:dyDescent="0.25">
      <c r="B118" s="4"/>
      <c r="C118" s="79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79"/>
      <c r="Y118" s="79"/>
      <c r="Z118" s="193"/>
    </row>
    <row r="119" spans="2:26" s="9" customFormat="1" x14ac:dyDescent="0.25">
      <c r="B119" s="4"/>
      <c r="C119" s="79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79"/>
      <c r="Y119" s="79"/>
      <c r="Z119" s="193"/>
    </row>
    <row r="120" spans="2:26" s="9" customFormat="1" x14ac:dyDescent="0.25">
      <c r="B120" s="4"/>
      <c r="C120" s="79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79"/>
      <c r="Y120" s="79"/>
      <c r="Z120" s="193"/>
    </row>
    <row r="121" spans="2:26" s="9" customFormat="1" x14ac:dyDescent="0.25">
      <c r="B121" s="4"/>
      <c r="C121" s="79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79"/>
      <c r="Y121" s="79"/>
      <c r="Z121" s="193"/>
    </row>
    <row r="122" spans="2:26" s="9" customFormat="1" x14ac:dyDescent="0.25">
      <c r="B122" s="4"/>
      <c r="C122" s="79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79"/>
      <c r="Y122" s="79"/>
      <c r="Z122" s="193"/>
    </row>
    <row r="123" spans="2:26" s="9" customFormat="1" x14ac:dyDescent="0.25">
      <c r="B123" s="4"/>
      <c r="C123" s="79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79"/>
      <c r="Y123" s="79"/>
      <c r="Z123" s="193"/>
    </row>
    <row r="124" spans="2:26" s="9" customFormat="1" x14ac:dyDescent="0.25">
      <c r="B124" s="4"/>
      <c r="C124" s="79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79"/>
      <c r="Y124" s="79"/>
      <c r="Z124" s="193"/>
    </row>
    <row r="125" spans="2:26" s="9" customFormat="1" x14ac:dyDescent="0.25">
      <c r="B125" s="4"/>
      <c r="C125" s="79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79"/>
      <c r="Y125" s="79"/>
      <c r="Z125" s="193"/>
    </row>
    <row r="126" spans="2:26" s="9" customFormat="1" x14ac:dyDescent="0.25">
      <c r="B126" s="4"/>
      <c r="C126" s="79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79"/>
      <c r="Y126" s="79"/>
      <c r="Z126" s="193"/>
    </row>
    <row r="127" spans="2:26" s="9" customFormat="1" x14ac:dyDescent="0.25">
      <c r="B127" s="4"/>
      <c r="C127" s="79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79"/>
      <c r="Y127" s="79"/>
      <c r="Z127" s="193"/>
    </row>
    <row r="128" spans="2:26" s="9" customFormat="1" x14ac:dyDescent="0.25">
      <c r="B128" s="4"/>
      <c r="C128" s="79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79"/>
      <c r="Y128" s="79"/>
      <c r="Z128" s="193"/>
    </row>
    <row r="129" spans="2:26" s="9" customFormat="1" x14ac:dyDescent="0.25">
      <c r="B129" s="4"/>
      <c r="C129" s="79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79"/>
      <c r="Y129" s="79"/>
      <c r="Z129" s="193"/>
    </row>
    <row r="130" spans="2:26" s="9" customFormat="1" x14ac:dyDescent="0.25">
      <c r="B130" s="4"/>
      <c r="C130" s="79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79"/>
      <c r="Y130" s="79"/>
      <c r="Z130" s="193"/>
    </row>
    <row r="131" spans="2:26" s="9" customFormat="1" x14ac:dyDescent="0.25">
      <c r="B131" s="4"/>
      <c r="C131" s="79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79"/>
      <c r="Y131" s="79"/>
      <c r="Z131" s="193"/>
    </row>
    <row r="132" spans="2:26" s="9" customFormat="1" x14ac:dyDescent="0.25">
      <c r="B132" s="4"/>
      <c r="C132" s="79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79"/>
      <c r="Y132" s="79"/>
      <c r="Z132" s="193"/>
    </row>
    <row r="133" spans="2:26" s="9" customFormat="1" x14ac:dyDescent="0.25">
      <c r="B133" s="4"/>
      <c r="C133" s="79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79"/>
      <c r="Y133" s="79"/>
      <c r="Z133" s="193"/>
    </row>
    <row r="134" spans="2:26" s="9" customFormat="1" x14ac:dyDescent="0.25">
      <c r="B134" s="4"/>
      <c r="C134" s="79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79"/>
      <c r="Y134" s="79"/>
      <c r="Z134" s="193"/>
    </row>
    <row r="135" spans="2:26" s="9" customFormat="1" x14ac:dyDescent="0.25">
      <c r="B135" s="4"/>
      <c r="C135" s="79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79"/>
      <c r="Y135" s="79"/>
      <c r="Z135" s="193"/>
    </row>
    <row r="136" spans="2:26" s="9" customFormat="1" x14ac:dyDescent="0.25">
      <c r="B136" s="4"/>
      <c r="C136" s="79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79"/>
      <c r="Y136" s="79"/>
      <c r="Z136" s="193"/>
    </row>
    <row r="137" spans="2:26" s="9" customFormat="1" x14ac:dyDescent="0.25">
      <c r="B137" s="4"/>
      <c r="C137" s="79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79"/>
      <c r="Y137" s="79"/>
      <c r="Z137" s="193"/>
    </row>
    <row r="138" spans="2:26" s="9" customFormat="1" x14ac:dyDescent="0.25">
      <c r="B138" s="4"/>
      <c r="C138" s="79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79"/>
      <c r="Y138" s="79"/>
      <c r="Z138" s="193"/>
    </row>
    <row r="139" spans="2:26" s="9" customFormat="1" x14ac:dyDescent="0.25">
      <c r="B139" s="4"/>
      <c r="C139" s="79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79"/>
      <c r="Y139" s="79"/>
      <c r="Z139" s="193"/>
    </row>
    <row r="140" spans="2:26" s="9" customFormat="1" x14ac:dyDescent="0.25">
      <c r="B140" s="4"/>
      <c r="C140" s="79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79"/>
      <c r="Y140" s="79"/>
      <c r="Z140" s="193"/>
    </row>
    <row r="141" spans="2:26" s="9" customFormat="1" x14ac:dyDescent="0.25">
      <c r="B141" s="4"/>
      <c r="C141" s="79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79"/>
      <c r="Y141" s="79"/>
      <c r="Z141" s="193"/>
    </row>
    <row r="142" spans="2:26" s="9" customFormat="1" x14ac:dyDescent="0.25">
      <c r="B142" s="4"/>
      <c r="C142" s="79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79"/>
      <c r="Y142" s="79"/>
      <c r="Z142" s="193"/>
    </row>
    <row r="143" spans="2:26" s="9" customFormat="1" x14ac:dyDescent="0.25">
      <c r="B143" s="4"/>
      <c r="C143" s="79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79"/>
      <c r="Y143" s="79"/>
      <c r="Z143" s="193"/>
    </row>
    <row r="144" spans="2:26" s="9" customFormat="1" x14ac:dyDescent="0.25">
      <c r="B144" s="4"/>
      <c r="C144" s="79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79"/>
      <c r="Y144" s="79"/>
      <c r="Z144" s="193"/>
    </row>
    <row r="145" spans="2:26" s="9" customFormat="1" x14ac:dyDescent="0.25">
      <c r="B145" s="4"/>
      <c r="C145" s="79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79"/>
      <c r="Y145" s="79"/>
      <c r="Z145" s="193"/>
    </row>
    <row r="146" spans="2:26" s="9" customFormat="1" x14ac:dyDescent="0.25">
      <c r="B146" s="4"/>
      <c r="C146" s="79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79"/>
      <c r="Y146" s="79"/>
      <c r="Z146" s="193"/>
    </row>
    <row r="147" spans="2:26" s="9" customFormat="1" x14ac:dyDescent="0.25">
      <c r="B147" s="4"/>
      <c r="C147" s="79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79"/>
      <c r="Y147" s="79"/>
      <c r="Z147" s="193"/>
    </row>
    <row r="148" spans="2:26" s="9" customFormat="1" x14ac:dyDescent="0.25">
      <c r="B148" s="4"/>
      <c r="C148" s="79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79"/>
      <c r="Y148" s="79"/>
      <c r="Z148" s="193"/>
    </row>
    <row r="149" spans="2:26" s="9" customFormat="1" x14ac:dyDescent="0.25">
      <c r="B149" s="4"/>
      <c r="C149" s="79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79"/>
      <c r="Y149" s="79"/>
      <c r="Z149" s="193"/>
    </row>
    <row r="150" spans="2:26" s="9" customFormat="1" x14ac:dyDescent="0.25">
      <c r="B150" s="4"/>
      <c r="C150" s="79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79"/>
      <c r="Y150" s="79"/>
      <c r="Z150" s="193"/>
    </row>
    <row r="151" spans="2:26" s="9" customFormat="1" x14ac:dyDescent="0.25">
      <c r="B151" s="4"/>
      <c r="C151" s="79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79"/>
      <c r="Y151" s="79"/>
      <c r="Z151" s="193"/>
    </row>
    <row r="152" spans="2:26" s="9" customFormat="1" x14ac:dyDescent="0.25">
      <c r="B152" s="4"/>
      <c r="C152" s="79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79"/>
      <c r="Y152" s="79"/>
      <c r="Z152" s="193"/>
    </row>
    <row r="153" spans="2:26" s="9" customFormat="1" x14ac:dyDescent="0.25">
      <c r="B153" s="4"/>
      <c r="C153" s="79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79"/>
      <c r="Y153" s="79"/>
      <c r="Z153" s="193"/>
    </row>
    <row r="154" spans="2:26" s="9" customFormat="1" x14ac:dyDescent="0.25">
      <c r="B154" s="4"/>
      <c r="C154" s="79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79"/>
      <c r="Y154" s="79"/>
      <c r="Z154" s="193"/>
    </row>
    <row r="155" spans="2:26" s="9" customFormat="1" x14ac:dyDescent="0.25">
      <c r="B155" s="4"/>
      <c r="C155" s="79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79"/>
      <c r="Y155" s="79"/>
      <c r="Z155" s="193"/>
    </row>
    <row r="156" spans="2:26" s="9" customFormat="1" x14ac:dyDescent="0.25">
      <c r="B156" s="4"/>
      <c r="C156" s="79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79"/>
      <c r="Y156" s="79"/>
      <c r="Z156" s="193"/>
    </row>
    <row r="157" spans="2:26" s="9" customFormat="1" x14ac:dyDescent="0.25">
      <c r="B157" s="4"/>
      <c r="C157" s="79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79"/>
      <c r="Y157" s="79"/>
      <c r="Z157" s="193"/>
    </row>
    <row r="158" spans="2:26" s="9" customFormat="1" x14ac:dyDescent="0.25">
      <c r="B158" s="4"/>
      <c r="C158" s="79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79"/>
      <c r="Y158" s="79"/>
      <c r="Z158" s="193"/>
    </row>
    <row r="159" spans="2:26" s="9" customFormat="1" x14ac:dyDescent="0.25">
      <c r="B159" s="4"/>
      <c r="C159" s="79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79"/>
      <c r="Y159" s="79"/>
      <c r="Z159" s="193"/>
    </row>
    <row r="160" spans="2:26" s="9" customFormat="1" x14ac:dyDescent="0.25">
      <c r="B160" s="4"/>
      <c r="C160" s="79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79"/>
      <c r="Y160" s="79"/>
      <c r="Z160" s="193"/>
    </row>
    <row r="161" spans="2:26" s="9" customFormat="1" x14ac:dyDescent="0.25">
      <c r="B161" s="4"/>
      <c r="C161" s="79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79"/>
      <c r="Y161" s="79"/>
      <c r="Z161" s="193"/>
    </row>
    <row r="162" spans="2:26" s="9" customFormat="1" x14ac:dyDescent="0.25">
      <c r="B162" s="4"/>
      <c r="C162" s="79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79"/>
      <c r="Y162" s="79"/>
      <c r="Z162" s="193"/>
    </row>
    <row r="163" spans="2:26" s="9" customFormat="1" x14ac:dyDescent="0.25">
      <c r="B163" s="4"/>
      <c r="C163" s="79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79"/>
      <c r="Y163" s="79"/>
      <c r="Z163" s="193"/>
    </row>
    <row r="164" spans="2:26" s="9" customFormat="1" x14ac:dyDescent="0.25">
      <c r="B164" s="4"/>
      <c r="C164" s="79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79"/>
      <c r="Y164" s="79"/>
      <c r="Z164" s="193"/>
    </row>
    <row r="165" spans="2:26" s="9" customFormat="1" x14ac:dyDescent="0.25">
      <c r="B165" s="4"/>
      <c r="C165" s="79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79"/>
      <c r="Y165" s="79"/>
      <c r="Z165" s="193"/>
    </row>
    <row r="166" spans="2:26" s="9" customFormat="1" x14ac:dyDescent="0.25">
      <c r="B166" s="4"/>
      <c r="C166" s="79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79"/>
      <c r="Y166" s="79"/>
      <c r="Z166" s="193"/>
    </row>
    <row r="167" spans="2:26" s="9" customFormat="1" x14ac:dyDescent="0.25">
      <c r="B167" s="4"/>
      <c r="C167" s="79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79"/>
      <c r="Y167" s="79"/>
      <c r="Z167" s="193"/>
    </row>
    <row r="168" spans="2:26" s="9" customFormat="1" x14ac:dyDescent="0.25">
      <c r="B168" s="4"/>
      <c r="C168" s="79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79"/>
      <c r="Y168" s="79"/>
      <c r="Z168" s="193"/>
    </row>
    <row r="169" spans="2:26" s="9" customFormat="1" x14ac:dyDescent="0.25">
      <c r="B169" s="4"/>
      <c r="C169" s="79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79"/>
      <c r="Y169" s="79"/>
      <c r="Z169" s="193"/>
    </row>
    <row r="170" spans="2:26" s="9" customFormat="1" x14ac:dyDescent="0.25">
      <c r="B170" s="4"/>
      <c r="C170" s="79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79"/>
      <c r="Y170" s="79"/>
      <c r="Z170" s="193"/>
    </row>
    <row r="171" spans="2:26" s="9" customFormat="1" x14ac:dyDescent="0.25">
      <c r="B171" s="4"/>
      <c r="C171" s="79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79"/>
      <c r="Y171" s="79"/>
      <c r="Z171" s="193"/>
    </row>
    <row r="172" spans="2:26" s="9" customFormat="1" x14ac:dyDescent="0.25">
      <c r="B172" s="4"/>
      <c r="C172" s="79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79"/>
      <c r="Y172" s="79"/>
      <c r="Z172" s="193"/>
    </row>
    <row r="173" spans="2:26" s="9" customFormat="1" x14ac:dyDescent="0.25">
      <c r="B173" s="4"/>
      <c r="C173" s="79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79"/>
      <c r="Y173" s="79"/>
      <c r="Z173" s="193"/>
    </row>
    <row r="174" spans="2:26" s="9" customFormat="1" x14ac:dyDescent="0.25">
      <c r="B174" s="4"/>
      <c r="C174" s="79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79"/>
      <c r="Y174" s="79"/>
      <c r="Z174" s="193"/>
    </row>
    <row r="175" spans="2:26" s="9" customFormat="1" x14ac:dyDescent="0.25">
      <c r="B175" s="4"/>
      <c r="C175" s="79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79"/>
      <c r="Y175" s="79"/>
      <c r="Z175" s="193"/>
    </row>
    <row r="176" spans="2:26" s="9" customFormat="1" x14ac:dyDescent="0.25">
      <c r="B176" s="4"/>
      <c r="C176" s="79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79"/>
      <c r="Y176" s="79"/>
      <c r="Z176" s="193"/>
    </row>
    <row r="177" spans="2:26" s="9" customFormat="1" x14ac:dyDescent="0.25">
      <c r="B177" s="4"/>
      <c r="C177" s="79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79"/>
      <c r="Y177" s="79"/>
      <c r="Z177" s="193"/>
    </row>
    <row r="178" spans="2:26" s="9" customFormat="1" x14ac:dyDescent="0.25">
      <c r="B178" s="4"/>
      <c r="C178" s="79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79"/>
      <c r="Y178" s="79"/>
      <c r="Z178" s="193"/>
    </row>
    <row r="179" spans="2:26" s="9" customFormat="1" x14ac:dyDescent="0.25">
      <c r="B179" s="4"/>
      <c r="C179" s="79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79"/>
      <c r="Y179" s="79"/>
      <c r="Z179" s="193"/>
    </row>
    <row r="180" spans="2:26" s="9" customFormat="1" x14ac:dyDescent="0.25">
      <c r="B180" s="4"/>
      <c r="C180" s="79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79"/>
      <c r="Y180" s="79"/>
      <c r="Z180" s="193"/>
    </row>
    <row r="181" spans="2:26" s="9" customFormat="1" x14ac:dyDescent="0.25">
      <c r="B181" s="4"/>
      <c r="C181" s="79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79"/>
      <c r="Y181" s="79"/>
      <c r="Z181" s="193"/>
    </row>
    <row r="182" spans="2:26" s="9" customFormat="1" x14ac:dyDescent="0.25">
      <c r="B182" s="4"/>
      <c r="C182" s="79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79"/>
      <c r="Y182" s="79"/>
      <c r="Z182" s="193"/>
    </row>
    <row r="183" spans="2:26" s="9" customFormat="1" x14ac:dyDescent="0.25">
      <c r="B183" s="4"/>
      <c r="C183" s="79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79"/>
      <c r="Y183" s="79"/>
      <c r="Z183" s="193"/>
    </row>
    <row r="184" spans="2:26" s="9" customFormat="1" x14ac:dyDescent="0.25">
      <c r="B184" s="4"/>
      <c r="C184" s="79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79"/>
      <c r="Y184" s="79"/>
      <c r="Z184" s="193"/>
    </row>
    <row r="185" spans="2:26" s="9" customFormat="1" x14ac:dyDescent="0.25">
      <c r="B185" s="4"/>
      <c r="C185" s="79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79"/>
      <c r="Y185" s="79"/>
      <c r="Z185" s="193"/>
    </row>
    <row r="186" spans="2:26" s="9" customFormat="1" x14ac:dyDescent="0.25">
      <c r="B186" s="4"/>
      <c r="C186" s="79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79"/>
      <c r="Y186" s="79"/>
      <c r="Z186" s="193"/>
    </row>
    <row r="187" spans="2:26" s="9" customFormat="1" x14ac:dyDescent="0.25">
      <c r="B187" s="4"/>
      <c r="C187" s="79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79"/>
      <c r="Y187" s="79"/>
      <c r="Z187" s="193"/>
    </row>
    <row r="188" spans="2:26" s="9" customFormat="1" x14ac:dyDescent="0.25">
      <c r="B188" s="4"/>
      <c r="C188" s="79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79"/>
      <c r="Y188" s="79"/>
      <c r="Z188" s="193"/>
    </row>
    <row r="189" spans="2:26" s="9" customFormat="1" x14ac:dyDescent="0.25">
      <c r="B189" s="4"/>
      <c r="C189" s="79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79"/>
      <c r="Y189" s="79"/>
      <c r="Z189" s="193"/>
    </row>
    <row r="190" spans="2:26" s="9" customFormat="1" x14ac:dyDescent="0.25">
      <c r="B190" s="4"/>
      <c r="C190" s="79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79"/>
      <c r="Y190" s="79"/>
      <c r="Z190" s="193"/>
    </row>
    <row r="191" spans="2:26" s="9" customFormat="1" x14ac:dyDescent="0.25">
      <c r="B191" s="4"/>
      <c r="C191" s="79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79"/>
      <c r="Y191" s="79"/>
      <c r="Z191" s="193"/>
    </row>
    <row r="192" spans="2:26" s="9" customFormat="1" x14ac:dyDescent="0.25">
      <c r="B192" s="4"/>
      <c r="C192" s="79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79"/>
      <c r="Y192" s="79"/>
      <c r="Z192" s="193"/>
    </row>
    <row r="193" spans="2:26" s="9" customFormat="1" x14ac:dyDescent="0.25">
      <c r="B193" s="4"/>
      <c r="C193" s="79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79"/>
      <c r="Y193" s="79"/>
      <c r="Z193" s="193"/>
    </row>
    <row r="194" spans="2:26" s="9" customFormat="1" x14ac:dyDescent="0.25">
      <c r="B194" s="4"/>
      <c r="C194" s="79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79"/>
      <c r="Y194" s="79"/>
      <c r="Z194" s="193"/>
    </row>
    <row r="195" spans="2:26" s="9" customFormat="1" x14ac:dyDescent="0.25">
      <c r="B195" s="4"/>
      <c r="C195" s="79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79"/>
      <c r="Y195" s="79"/>
      <c r="Z195" s="193"/>
    </row>
    <row r="196" spans="2:26" s="9" customFormat="1" x14ac:dyDescent="0.25">
      <c r="B196" s="4"/>
      <c r="C196" s="79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79"/>
      <c r="Y196" s="79"/>
      <c r="Z196" s="193"/>
    </row>
    <row r="197" spans="2:26" s="9" customFormat="1" x14ac:dyDescent="0.25">
      <c r="B197" s="4"/>
      <c r="C197" s="79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79"/>
      <c r="Y197" s="79"/>
      <c r="Z197" s="193"/>
    </row>
    <row r="198" spans="2:26" s="9" customFormat="1" x14ac:dyDescent="0.25">
      <c r="B198" s="4"/>
      <c r="C198" s="79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79"/>
      <c r="Y198" s="79"/>
      <c r="Z198" s="193"/>
    </row>
    <row r="199" spans="2:26" s="9" customFormat="1" x14ac:dyDescent="0.25">
      <c r="B199" s="4"/>
      <c r="C199" s="79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79"/>
      <c r="Y199" s="79"/>
      <c r="Z199" s="193"/>
    </row>
    <row r="200" spans="2:26" s="9" customFormat="1" x14ac:dyDescent="0.25">
      <c r="B200" s="4"/>
      <c r="C200" s="79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79"/>
      <c r="Y200" s="79"/>
      <c r="Z200" s="193"/>
    </row>
    <row r="201" spans="2:26" s="9" customFormat="1" x14ac:dyDescent="0.25">
      <c r="B201" s="4"/>
      <c r="C201" s="79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79"/>
      <c r="Y201" s="79"/>
      <c r="Z201" s="193"/>
    </row>
    <row r="202" spans="2:26" s="9" customFormat="1" x14ac:dyDescent="0.25">
      <c r="B202" s="4"/>
      <c r="C202" s="79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79"/>
      <c r="Y202" s="79"/>
      <c r="Z202" s="193"/>
    </row>
    <row r="203" spans="2:26" s="9" customFormat="1" x14ac:dyDescent="0.25">
      <c r="B203" s="4"/>
      <c r="C203" s="79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79"/>
      <c r="Y203" s="79"/>
      <c r="Z203" s="193"/>
    </row>
    <row r="204" spans="2:26" s="9" customFormat="1" x14ac:dyDescent="0.25">
      <c r="B204" s="4"/>
      <c r="C204" s="79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79"/>
      <c r="Y204" s="79"/>
      <c r="Z204" s="193"/>
    </row>
    <row r="205" spans="2:26" s="9" customFormat="1" x14ac:dyDescent="0.25">
      <c r="B205" s="4"/>
      <c r="C205" s="79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79"/>
      <c r="Y205" s="79"/>
      <c r="Z205" s="193"/>
    </row>
    <row r="206" spans="2:26" s="9" customFormat="1" x14ac:dyDescent="0.25">
      <c r="B206" s="4"/>
      <c r="C206" s="79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79"/>
      <c r="Y206" s="79"/>
      <c r="Z206" s="193"/>
    </row>
    <row r="207" spans="2:26" s="9" customFormat="1" x14ac:dyDescent="0.25">
      <c r="B207" s="4"/>
      <c r="C207" s="79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79"/>
      <c r="Y207" s="79"/>
      <c r="Z207" s="193"/>
    </row>
    <row r="208" spans="2:26" s="9" customFormat="1" x14ac:dyDescent="0.25">
      <c r="B208" s="4"/>
      <c r="C208" s="79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79"/>
      <c r="Y208" s="79"/>
      <c r="Z208" s="193"/>
    </row>
    <row r="209" spans="2:26" s="9" customFormat="1" x14ac:dyDescent="0.25">
      <c r="B209" s="4"/>
      <c r="C209" s="79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79"/>
      <c r="Y209" s="79"/>
      <c r="Z209" s="193"/>
    </row>
    <row r="210" spans="2:26" s="9" customFormat="1" x14ac:dyDescent="0.25">
      <c r="B210" s="4"/>
      <c r="C210" s="79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79"/>
      <c r="Y210" s="79"/>
      <c r="Z210" s="193"/>
    </row>
    <row r="211" spans="2:26" s="9" customFormat="1" x14ac:dyDescent="0.25">
      <c r="B211" s="4"/>
      <c r="C211" s="79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79"/>
      <c r="Y211" s="79"/>
      <c r="Z211" s="193"/>
    </row>
    <row r="212" spans="2:26" s="9" customFormat="1" x14ac:dyDescent="0.25">
      <c r="B212" s="4"/>
      <c r="C212" s="79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79"/>
      <c r="Y212" s="79"/>
      <c r="Z212" s="193"/>
    </row>
    <row r="213" spans="2:26" s="9" customFormat="1" x14ac:dyDescent="0.25">
      <c r="B213" s="4"/>
      <c r="C213" s="79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79"/>
      <c r="Y213" s="79"/>
      <c r="Z213" s="193"/>
    </row>
    <row r="214" spans="2:26" s="9" customFormat="1" x14ac:dyDescent="0.25">
      <c r="B214" s="4"/>
      <c r="C214" s="79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79"/>
      <c r="Y214" s="79"/>
      <c r="Z214" s="193"/>
    </row>
    <row r="215" spans="2:26" s="9" customFormat="1" x14ac:dyDescent="0.25">
      <c r="B215" s="4"/>
      <c r="C215" s="79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79"/>
      <c r="Y215" s="79"/>
      <c r="Z215" s="193"/>
    </row>
    <row r="216" spans="2:26" s="9" customFormat="1" x14ac:dyDescent="0.25">
      <c r="B216" s="4"/>
      <c r="C216" s="79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79"/>
      <c r="Y216" s="79"/>
      <c r="Z216" s="193"/>
    </row>
    <row r="217" spans="2:26" s="9" customFormat="1" x14ac:dyDescent="0.25">
      <c r="B217" s="4"/>
      <c r="C217" s="79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79"/>
      <c r="Y217" s="79"/>
      <c r="Z217" s="193"/>
    </row>
    <row r="218" spans="2:26" s="9" customFormat="1" x14ac:dyDescent="0.25">
      <c r="B218" s="4"/>
      <c r="C218" s="79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79"/>
      <c r="Y218" s="79"/>
      <c r="Z218" s="193"/>
    </row>
    <row r="219" spans="2:26" s="9" customFormat="1" x14ac:dyDescent="0.25">
      <c r="B219" s="4"/>
      <c r="C219" s="79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79"/>
      <c r="Y219" s="79"/>
      <c r="Z219" s="193"/>
    </row>
    <row r="220" spans="2:26" s="9" customFormat="1" x14ac:dyDescent="0.25">
      <c r="B220" s="4"/>
      <c r="C220" s="79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79"/>
      <c r="Y220" s="79"/>
      <c r="Z220" s="193"/>
    </row>
    <row r="221" spans="2:26" s="9" customFormat="1" x14ac:dyDescent="0.25">
      <c r="B221" s="4"/>
      <c r="C221" s="79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79"/>
      <c r="Y221" s="79"/>
      <c r="Z221" s="193"/>
    </row>
    <row r="222" spans="2:26" s="9" customFormat="1" x14ac:dyDescent="0.25">
      <c r="B222" s="4"/>
      <c r="C222" s="79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79"/>
      <c r="Y222" s="79"/>
      <c r="Z222" s="193"/>
    </row>
    <row r="223" spans="2:26" s="9" customFormat="1" x14ac:dyDescent="0.25">
      <c r="B223" s="4"/>
      <c r="C223" s="79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79"/>
      <c r="Y223" s="79"/>
      <c r="Z223" s="193"/>
    </row>
    <row r="224" spans="2:26" s="9" customFormat="1" x14ac:dyDescent="0.25">
      <c r="B224" s="4"/>
      <c r="C224" s="79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79"/>
      <c r="Y224" s="79"/>
      <c r="Z224" s="193"/>
    </row>
    <row r="225" spans="2:26" s="9" customFormat="1" x14ac:dyDescent="0.25">
      <c r="B225" s="4"/>
      <c r="C225" s="79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79"/>
      <c r="Y225" s="79"/>
      <c r="Z225" s="193"/>
    </row>
    <row r="226" spans="2:26" s="9" customFormat="1" x14ac:dyDescent="0.25">
      <c r="B226" s="4"/>
      <c r="C226" s="79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79"/>
      <c r="Y226" s="79"/>
      <c r="Z226" s="193"/>
    </row>
    <row r="227" spans="2:26" s="9" customFormat="1" x14ac:dyDescent="0.25">
      <c r="B227" s="4"/>
      <c r="C227" s="79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79"/>
      <c r="Y227" s="79"/>
      <c r="Z227" s="193"/>
    </row>
    <row r="228" spans="2:26" s="9" customFormat="1" x14ac:dyDescent="0.25">
      <c r="B228" s="4"/>
      <c r="C228" s="79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79"/>
      <c r="Y228" s="79"/>
      <c r="Z228" s="193"/>
    </row>
    <row r="229" spans="2:26" s="9" customFormat="1" x14ac:dyDescent="0.25">
      <c r="B229" s="4"/>
      <c r="C229" s="79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79"/>
      <c r="Y229" s="79"/>
      <c r="Z229" s="193"/>
    </row>
    <row r="230" spans="2:26" s="9" customFormat="1" x14ac:dyDescent="0.25">
      <c r="B230" s="4"/>
      <c r="C230" s="79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79"/>
      <c r="Y230" s="79"/>
      <c r="Z230" s="193"/>
    </row>
    <row r="231" spans="2:26" s="9" customFormat="1" x14ac:dyDescent="0.25">
      <c r="B231" s="4"/>
      <c r="C231" s="79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79"/>
      <c r="Y231" s="79"/>
      <c r="Z231" s="193"/>
    </row>
    <row r="232" spans="2:26" s="9" customFormat="1" x14ac:dyDescent="0.25">
      <c r="B232" s="4"/>
      <c r="C232" s="79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79"/>
      <c r="Y232" s="79"/>
      <c r="Z232" s="193"/>
    </row>
    <row r="233" spans="2:26" s="9" customFormat="1" x14ac:dyDescent="0.25">
      <c r="B233" s="4"/>
      <c r="C233" s="79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79"/>
      <c r="Y233" s="79"/>
      <c r="Z233" s="193"/>
    </row>
    <row r="234" spans="2:26" s="9" customFormat="1" x14ac:dyDescent="0.25">
      <c r="B234" s="4"/>
      <c r="C234" s="79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79"/>
      <c r="Y234" s="79"/>
      <c r="Z234" s="193"/>
    </row>
    <row r="235" spans="2:26" s="9" customFormat="1" x14ac:dyDescent="0.25">
      <c r="B235" s="4"/>
      <c r="C235" s="79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79"/>
      <c r="Y235" s="79"/>
      <c r="Z235" s="193"/>
    </row>
    <row r="236" spans="2:26" s="9" customFormat="1" x14ac:dyDescent="0.25">
      <c r="B236" s="4"/>
      <c r="C236" s="79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79"/>
      <c r="Y236" s="79"/>
      <c r="Z236" s="193"/>
    </row>
    <row r="237" spans="2:26" s="9" customFormat="1" x14ac:dyDescent="0.25">
      <c r="B237" s="4"/>
      <c r="C237" s="79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79"/>
      <c r="Y237" s="79"/>
      <c r="Z237" s="193"/>
    </row>
    <row r="238" spans="2:26" s="9" customFormat="1" x14ac:dyDescent="0.25">
      <c r="B238" s="4"/>
      <c r="C238" s="79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79"/>
      <c r="Y238" s="79"/>
      <c r="Z238" s="193"/>
    </row>
    <row r="239" spans="2:26" s="9" customFormat="1" x14ac:dyDescent="0.25">
      <c r="B239" s="4"/>
      <c r="C239" s="79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79"/>
      <c r="Y239" s="79"/>
      <c r="Z239" s="193"/>
    </row>
  </sheetData>
  <mergeCells count="23">
    <mergeCell ref="C3:C5"/>
    <mergeCell ref="B42:B45"/>
    <mergeCell ref="B20:B26"/>
    <mergeCell ref="B27:B41"/>
    <mergeCell ref="B46:B49"/>
    <mergeCell ref="B7:B16"/>
    <mergeCell ref="B17:B19"/>
    <mergeCell ref="Z5:Z6"/>
    <mergeCell ref="B50:B52"/>
    <mergeCell ref="D5:E5"/>
    <mergeCell ref="B2:Y2"/>
    <mergeCell ref="E3:Y4"/>
    <mergeCell ref="T5:U5"/>
    <mergeCell ref="V5:W5"/>
    <mergeCell ref="X5:Y5"/>
    <mergeCell ref="J5:K5"/>
    <mergeCell ref="N5:O5"/>
    <mergeCell ref="P5:Q5"/>
    <mergeCell ref="R5:S5"/>
    <mergeCell ref="L5:M5"/>
    <mergeCell ref="B3:B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247"/>
  <sheetViews>
    <sheetView topLeftCell="A46" zoomScale="70" zoomScaleNormal="70" workbookViewId="0">
      <selection activeCell="Y56" sqref="Y56"/>
    </sheetView>
  </sheetViews>
  <sheetFormatPr baseColWidth="10" defaultRowHeight="15" x14ac:dyDescent="0.25"/>
  <cols>
    <col min="1" max="1" width="1.5703125" customWidth="1"/>
    <col min="2" max="2" width="26.5703125" style="2" customWidth="1"/>
    <col min="3" max="3" width="32.28515625" style="2" customWidth="1"/>
    <col min="4" max="4" width="9.42578125" style="2" customWidth="1"/>
    <col min="5" max="5" width="6.85546875" style="4" customWidth="1"/>
    <col min="6" max="6" width="5.7109375" style="4" customWidth="1"/>
    <col min="7" max="8" width="5.28515625" style="4" customWidth="1"/>
    <col min="9" max="10" width="5.7109375" style="4" customWidth="1"/>
    <col min="11" max="11" width="6" style="4" customWidth="1"/>
    <col min="12" max="12" width="8.42578125" style="4" customWidth="1"/>
    <col min="13" max="13" width="7.85546875" style="4" customWidth="1"/>
    <col min="14" max="14" width="6.28515625" style="4" customWidth="1"/>
    <col min="15" max="15" width="5.42578125" style="4" customWidth="1"/>
    <col min="16" max="16" width="7.140625" style="4" customWidth="1"/>
    <col min="17" max="18" width="6.7109375" style="4" customWidth="1"/>
    <col min="19" max="19" width="7.28515625" style="4" customWidth="1"/>
    <col min="20" max="20" width="6.140625" style="4" customWidth="1"/>
    <col min="21" max="21" width="8.7109375" style="4" customWidth="1"/>
    <col min="22" max="22" width="6.140625" style="4" customWidth="1"/>
    <col min="23" max="23" width="8.7109375" style="4" customWidth="1"/>
    <col min="24" max="24" width="6.140625" style="4" customWidth="1"/>
    <col min="25" max="25" width="8.7109375" style="4" customWidth="1"/>
    <col min="26" max="26" width="17.85546875" style="193" customWidth="1"/>
  </cols>
  <sheetData>
    <row r="2" spans="2:26" ht="25.5" customHeight="1" x14ac:dyDescent="0.25">
      <c r="B2" s="206" t="s">
        <v>51</v>
      </c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</row>
    <row r="3" spans="2:26" s="6" customFormat="1" ht="16.5" customHeight="1" x14ac:dyDescent="0.25">
      <c r="B3" s="205" t="s">
        <v>0</v>
      </c>
      <c r="C3" s="205" t="s">
        <v>1</v>
      </c>
      <c r="D3" s="15"/>
      <c r="E3" s="210" t="s">
        <v>78</v>
      </c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</row>
    <row r="4" spans="2:26" s="6" customFormat="1" ht="15" customHeight="1" x14ac:dyDescent="0.25">
      <c r="B4" s="205"/>
      <c r="C4" s="205"/>
      <c r="D4" s="15"/>
      <c r="E4" s="210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  <c r="X4" s="211"/>
      <c r="Y4" s="211"/>
      <c r="Z4" s="211"/>
    </row>
    <row r="5" spans="2:26" s="1" customFormat="1" ht="42" customHeight="1" x14ac:dyDescent="0.25">
      <c r="B5" s="205"/>
      <c r="C5" s="205"/>
      <c r="D5" s="213" t="s">
        <v>59</v>
      </c>
      <c r="E5" s="205"/>
      <c r="F5" s="205" t="s">
        <v>56</v>
      </c>
      <c r="G5" s="205"/>
      <c r="H5" s="205" t="s">
        <v>57</v>
      </c>
      <c r="I5" s="205"/>
      <c r="J5" s="205" t="s">
        <v>60</v>
      </c>
      <c r="K5" s="205"/>
      <c r="L5" s="205" t="s">
        <v>70</v>
      </c>
      <c r="M5" s="205"/>
      <c r="N5" s="205" t="s">
        <v>74</v>
      </c>
      <c r="O5" s="205"/>
      <c r="P5" s="205" t="s">
        <v>58</v>
      </c>
      <c r="Q5" s="205"/>
      <c r="R5" s="205" t="s">
        <v>61</v>
      </c>
      <c r="S5" s="205"/>
      <c r="T5" s="205" t="s">
        <v>62</v>
      </c>
      <c r="U5" s="205"/>
      <c r="V5" s="205" t="s">
        <v>69</v>
      </c>
      <c r="W5" s="205"/>
      <c r="X5" s="205" t="s">
        <v>71</v>
      </c>
      <c r="Y5" s="205"/>
      <c r="Z5" s="205" t="s">
        <v>54</v>
      </c>
    </row>
    <row r="6" spans="2:26" s="3" customFormat="1" ht="23.25" customHeight="1" x14ac:dyDescent="0.25">
      <c r="B6" s="84"/>
      <c r="C6" s="84"/>
      <c r="D6" s="5" t="s">
        <v>66</v>
      </c>
      <c r="E6" s="84" t="s">
        <v>67</v>
      </c>
      <c r="F6" s="84" t="s">
        <v>66</v>
      </c>
      <c r="G6" s="84" t="s">
        <v>67</v>
      </c>
      <c r="H6" s="84" t="s">
        <v>66</v>
      </c>
      <c r="I6" s="84" t="s">
        <v>67</v>
      </c>
      <c r="J6" s="84" t="s">
        <v>66</v>
      </c>
      <c r="K6" s="84" t="s">
        <v>67</v>
      </c>
      <c r="L6" s="84" t="s">
        <v>66</v>
      </c>
      <c r="M6" s="84" t="s">
        <v>67</v>
      </c>
      <c r="N6" s="84" t="s">
        <v>66</v>
      </c>
      <c r="O6" s="84" t="s">
        <v>67</v>
      </c>
      <c r="P6" s="84" t="s">
        <v>66</v>
      </c>
      <c r="Q6" s="84" t="s">
        <v>67</v>
      </c>
      <c r="R6" s="84" t="s">
        <v>66</v>
      </c>
      <c r="S6" s="84" t="s">
        <v>67</v>
      </c>
      <c r="T6" s="84" t="s">
        <v>66</v>
      </c>
      <c r="U6" s="84" t="s">
        <v>67</v>
      </c>
      <c r="V6" s="84" t="s">
        <v>66</v>
      </c>
      <c r="W6" s="84" t="s">
        <v>67</v>
      </c>
      <c r="X6" s="84" t="s">
        <v>66</v>
      </c>
      <c r="Y6" s="84" t="s">
        <v>67</v>
      </c>
      <c r="Z6" s="205"/>
    </row>
    <row r="7" spans="2:26" ht="27.75" customHeight="1" x14ac:dyDescent="0.25">
      <c r="B7" s="209" t="s">
        <v>2</v>
      </c>
      <c r="C7" s="91" t="s">
        <v>7</v>
      </c>
      <c r="D7" s="7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73"/>
      <c r="Z7" s="92"/>
    </row>
    <row r="8" spans="2:26" x14ac:dyDescent="0.25">
      <c r="B8" s="209"/>
      <c r="C8" s="91" t="s">
        <v>8</v>
      </c>
      <c r="D8" s="7"/>
      <c r="E8" s="91"/>
      <c r="F8" s="92">
        <v>20</v>
      </c>
      <c r="G8" s="92"/>
      <c r="H8" s="91"/>
      <c r="I8" s="91"/>
      <c r="J8" s="92">
        <v>20</v>
      </c>
      <c r="K8" s="92">
        <v>25</v>
      </c>
      <c r="L8" s="92">
        <v>40</v>
      </c>
      <c r="M8" s="92">
        <v>35</v>
      </c>
      <c r="N8" s="92">
        <v>35</v>
      </c>
      <c r="O8" s="92">
        <v>45</v>
      </c>
      <c r="P8" s="92">
        <v>442</v>
      </c>
      <c r="Q8" s="92">
        <v>450</v>
      </c>
      <c r="R8" s="91"/>
      <c r="S8" s="91"/>
      <c r="T8" s="91"/>
      <c r="U8" s="91"/>
      <c r="V8" s="91"/>
      <c r="W8" s="91"/>
      <c r="X8" s="91"/>
      <c r="Y8" s="73">
        <v>29</v>
      </c>
      <c r="Z8" s="92">
        <f>SUM(D8:Y8)</f>
        <v>1141</v>
      </c>
    </row>
    <row r="9" spans="2:26" ht="13.5" customHeight="1" x14ac:dyDescent="0.25">
      <c r="B9" s="209"/>
      <c r="C9" s="91" t="s">
        <v>9</v>
      </c>
      <c r="D9" s="7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73"/>
      <c r="Z9" s="92">
        <f t="shared" ref="Z9:Z52" si="0">SUM(D9:Y9)</f>
        <v>0</v>
      </c>
    </row>
    <row r="10" spans="2:26" x14ac:dyDescent="0.25">
      <c r="B10" s="209"/>
      <c r="C10" s="91" t="s">
        <v>10</v>
      </c>
      <c r="D10" s="7"/>
      <c r="E10" s="91"/>
      <c r="F10" s="92">
        <v>30</v>
      </c>
      <c r="G10" s="92"/>
      <c r="H10" s="91"/>
      <c r="I10" s="91"/>
      <c r="J10" s="92">
        <v>22</v>
      </c>
      <c r="K10" s="92">
        <v>16</v>
      </c>
      <c r="L10" s="92"/>
      <c r="M10" s="92">
        <v>20</v>
      </c>
      <c r="N10" s="92">
        <v>20</v>
      </c>
      <c r="O10" s="92">
        <v>20</v>
      </c>
      <c r="P10" s="92">
        <v>370</v>
      </c>
      <c r="Q10" s="92">
        <v>380</v>
      </c>
      <c r="R10" s="91"/>
      <c r="S10" s="91"/>
      <c r="T10" s="91"/>
      <c r="U10" s="91"/>
      <c r="V10" s="91"/>
      <c r="W10" s="91"/>
      <c r="X10" s="91"/>
      <c r="Y10" s="73">
        <v>28</v>
      </c>
      <c r="Z10" s="92">
        <f t="shared" si="0"/>
        <v>906</v>
      </c>
    </row>
    <row r="11" spans="2:26" ht="27" customHeight="1" x14ac:dyDescent="0.25">
      <c r="B11" s="209"/>
      <c r="C11" s="70" t="s">
        <v>45</v>
      </c>
      <c r="D11" s="8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3"/>
      <c r="Z11" s="92">
        <f t="shared" si="0"/>
        <v>0</v>
      </c>
    </row>
    <row r="12" spans="2:26" ht="26.25" x14ac:dyDescent="0.25">
      <c r="B12" s="209"/>
      <c r="C12" s="70" t="s">
        <v>46</v>
      </c>
      <c r="D12" s="8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3"/>
      <c r="Z12" s="92">
        <f t="shared" si="0"/>
        <v>0</v>
      </c>
    </row>
    <row r="13" spans="2:26" ht="26.25" x14ac:dyDescent="0.25">
      <c r="B13" s="209"/>
      <c r="C13" s="70" t="s">
        <v>47</v>
      </c>
      <c r="D13" s="8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3"/>
      <c r="Z13" s="92">
        <f t="shared" si="0"/>
        <v>0</v>
      </c>
    </row>
    <row r="14" spans="2:26" x14ac:dyDescent="0.25">
      <c r="B14" s="209"/>
      <c r="C14" s="70" t="s">
        <v>48</v>
      </c>
      <c r="D14" s="8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3"/>
      <c r="Z14" s="92">
        <f t="shared" si="0"/>
        <v>0</v>
      </c>
    </row>
    <row r="15" spans="2:26" x14ac:dyDescent="0.25">
      <c r="B15" s="209"/>
      <c r="C15" s="91" t="s">
        <v>11</v>
      </c>
      <c r="D15" s="7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73"/>
      <c r="Z15" s="92">
        <f t="shared" si="0"/>
        <v>0</v>
      </c>
    </row>
    <row r="16" spans="2:26" x14ac:dyDescent="0.25">
      <c r="B16" s="209"/>
      <c r="C16" s="91" t="s">
        <v>12</v>
      </c>
      <c r="D16" s="7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73"/>
      <c r="Z16" s="92">
        <f t="shared" si="0"/>
        <v>0</v>
      </c>
    </row>
    <row r="17" spans="2:26" x14ac:dyDescent="0.25">
      <c r="B17" s="209" t="s">
        <v>3</v>
      </c>
      <c r="C17" s="91" t="s">
        <v>13</v>
      </c>
      <c r="D17" s="7"/>
      <c r="E17" s="91"/>
      <c r="F17" s="92">
        <v>15</v>
      </c>
      <c r="G17" s="92"/>
      <c r="H17" s="91"/>
      <c r="I17" s="91"/>
      <c r="J17" s="92">
        <v>25</v>
      </c>
      <c r="K17" s="92">
        <v>28</v>
      </c>
      <c r="L17" s="92">
        <v>40</v>
      </c>
      <c r="M17" s="92"/>
      <c r="N17" s="92">
        <v>35</v>
      </c>
      <c r="O17" s="92">
        <v>35</v>
      </c>
      <c r="P17" s="92">
        <v>481</v>
      </c>
      <c r="Q17" s="92">
        <v>485</v>
      </c>
      <c r="R17" s="91"/>
      <c r="S17" s="91"/>
      <c r="T17" s="91"/>
      <c r="U17" s="91"/>
      <c r="V17" s="91"/>
      <c r="W17" s="91"/>
      <c r="X17" s="91"/>
      <c r="Y17" s="73"/>
      <c r="Z17" s="92">
        <f t="shared" si="0"/>
        <v>1144</v>
      </c>
    </row>
    <row r="18" spans="2:26" x14ac:dyDescent="0.25">
      <c r="B18" s="209"/>
      <c r="C18" s="91" t="s">
        <v>14</v>
      </c>
      <c r="D18" s="7"/>
      <c r="E18" s="91"/>
      <c r="F18" s="92">
        <v>20</v>
      </c>
      <c r="G18" s="92"/>
      <c r="H18" s="91"/>
      <c r="I18" s="91"/>
      <c r="J18" s="92">
        <v>15</v>
      </c>
      <c r="K18" s="92">
        <v>20</v>
      </c>
      <c r="L18" s="92"/>
      <c r="M18" s="92"/>
      <c r="N18" s="92">
        <v>20</v>
      </c>
      <c r="O18" s="92">
        <v>25</v>
      </c>
      <c r="P18" s="92">
        <v>353</v>
      </c>
      <c r="Q18" s="92">
        <v>380</v>
      </c>
      <c r="R18" s="91"/>
      <c r="S18" s="91"/>
      <c r="T18" s="91"/>
      <c r="U18" s="91"/>
      <c r="V18" s="91"/>
      <c r="W18" s="91"/>
      <c r="X18" s="91"/>
      <c r="Y18" s="73"/>
      <c r="Z18" s="92">
        <f t="shared" si="0"/>
        <v>833</v>
      </c>
    </row>
    <row r="19" spans="2:26" x14ac:dyDescent="0.25">
      <c r="B19" s="209"/>
      <c r="C19" s="91" t="s">
        <v>15</v>
      </c>
      <c r="D19" s="7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73"/>
      <c r="Z19" s="92">
        <f t="shared" si="0"/>
        <v>0</v>
      </c>
    </row>
    <row r="20" spans="2:26" x14ac:dyDescent="0.25">
      <c r="B20" s="209" t="s">
        <v>4</v>
      </c>
      <c r="C20" s="91" t="s">
        <v>16</v>
      </c>
      <c r="D20" s="7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73">
        <v>64</v>
      </c>
      <c r="Z20" s="92">
        <f t="shared" si="0"/>
        <v>64</v>
      </c>
    </row>
    <row r="21" spans="2:26" ht="26.25" x14ac:dyDescent="0.25">
      <c r="B21" s="209"/>
      <c r="C21" s="70" t="s">
        <v>37</v>
      </c>
      <c r="D21" s="8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3"/>
      <c r="Z21" s="92">
        <f t="shared" si="0"/>
        <v>0</v>
      </c>
    </row>
    <row r="22" spans="2:26" x14ac:dyDescent="0.25">
      <c r="B22" s="209"/>
      <c r="C22" s="70" t="s">
        <v>36</v>
      </c>
      <c r="D22" s="8"/>
      <c r="E22" s="70"/>
      <c r="F22" s="73">
        <v>40</v>
      </c>
      <c r="G22" s="73"/>
      <c r="H22" s="70"/>
      <c r="I22" s="70"/>
      <c r="J22" s="73">
        <v>23</v>
      </c>
      <c r="K22" s="73">
        <v>37</v>
      </c>
      <c r="L22" s="73">
        <v>40</v>
      </c>
      <c r="M22" s="73">
        <v>40</v>
      </c>
      <c r="N22" s="73">
        <v>47</v>
      </c>
      <c r="O22" s="73">
        <v>47</v>
      </c>
      <c r="P22" s="73">
        <v>536</v>
      </c>
      <c r="Q22" s="73">
        <v>550</v>
      </c>
      <c r="R22" s="70"/>
      <c r="S22" s="70"/>
      <c r="T22" s="70"/>
      <c r="U22" s="70"/>
      <c r="V22" s="70"/>
      <c r="W22" s="70"/>
      <c r="X22" s="70"/>
      <c r="Y22" s="73">
        <v>56</v>
      </c>
      <c r="Z22" s="92">
        <f t="shared" si="0"/>
        <v>1416</v>
      </c>
    </row>
    <row r="23" spans="2:26" x14ac:dyDescent="0.25">
      <c r="B23" s="209"/>
      <c r="C23" s="91" t="s">
        <v>17</v>
      </c>
      <c r="D23" s="7"/>
      <c r="E23" s="91"/>
      <c r="F23" s="92">
        <v>22</v>
      </c>
      <c r="G23" s="92"/>
      <c r="H23" s="91"/>
      <c r="I23" s="91"/>
      <c r="J23" s="92">
        <v>28</v>
      </c>
      <c r="K23" s="92">
        <v>43</v>
      </c>
      <c r="L23" s="92">
        <v>40</v>
      </c>
      <c r="M23" s="92">
        <v>22</v>
      </c>
      <c r="N23" s="92">
        <v>35</v>
      </c>
      <c r="O23" s="92">
        <v>35</v>
      </c>
      <c r="P23" s="92">
        <v>400</v>
      </c>
      <c r="Q23" s="92">
        <v>440</v>
      </c>
      <c r="R23" s="91"/>
      <c r="S23" s="91"/>
      <c r="T23" s="91"/>
      <c r="U23" s="91"/>
      <c r="V23" s="91"/>
      <c r="W23" s="91"/>
      <c r="X23" s="91"/>
      <c r="Y23" s="73"/>
      <c r="Z23" s="92">
        <f t="shared" si="0"/>
        <v>1065</v>
      </c>
    </row>
    <row r="24" spans="2:26" ht="15" customHeight="1" x14ac:dyDescent="0.25">
      <c r="B24" s="209"/>
      <c r="C24" s="91" t="s">
        <v>18</v>
      </c>
      <c r="D24" s="7"/>
      <c r="E24" s="91"/>
      <c r="F24" s="92">
        <v>35</v>
      </c>
      <c r="G24" s="92"/>
      <c r="H24" s="91"/>
      <c r="I24" s="91"/>
      <c r="J24" s="92">
        <v>35</v>
      </c>
      <c r="K24" s="92">
        <v>44</v>
      </c>
      <c r="L24" s="92"/>
      <c r="M24" s="92"/>
      <c r="N24" s="92">
        <v>32</v>
      </c>
      <c r="O24" s="92">
        <v>38</v>
      </c>
      <c r="P24" s="92">
        <v>400</v>
      </c>
      <c r="Q24" s="92">
        <v>425</v>
      </c>
      <c r="R24" s="91"/>
      <c r="S24" s="91"/>
      <c r="T24" s="91"/>
      <c r="U24" s="91"/>
      <c r="V24" s="91"/>
      <c r="W24" s="91"/>
      <c r="X24" s="91"/>
      <c r="Y24" s="73">
        <v>40</v>
      </c>
      <c r="Z24" s="92">
        <f t="shared" si="0"/>
        <v>1049</v>
      </c>
    </row>
    <row r="25" spans="2:26" x14ac:dyDescent="0.25">
      <c r="B25" s="209"/>
      <c r="C25" s="70" t="s">
        <v>38</v>
      </c>
      <c r="D25" s="8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3"/>
      <c r="Z25" s="92">
        <f t="shared" si="0"/>
        <v>0</v>
      </c>
    </row>
    <row r="26" spans="2:26" ht="25.5" x14ac:dyDescent="0.25">
      <c r="B26" s="209"/>
      <c r="C26" s="91" t="s">
        <v>19</v>
      </c>
      <c r="D26" s="7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73"/>
      <c r="Z26" s="92">
        <f t="shared" si="0"/>
        <v>0</v>
      </c>
    </row>
    <row r="27" spans="2:26" ht="24.75" customHeight="1" x14ac:dyDescent="0.25">
      <c r="B27" s="209" t="s">
        <v>5</v>
      </c>
      <c r="C27" s="91" t="s">
        <v>20</v>
      </c>
      <c r="D27" s="7"/>
      <c r="E27" s="91"/>
      <c r="F27" s="92">
        <v>5</v>
      </c>
      <c r="G27" s="91"/>
      <c r="H27" s="91"/>
      <c r="I27" s="91"/>
      <c r="J27" s="91"/>
      <c r="K27" s="91"/>
      <c r="L27" s="91"/>
      <c r="M27" s="91"/>
      <c r="N27" s="91"/>
      <c r="O27" s="91"/>
      <c r="P27" s="92">
        <v>192</v>
      </c>
      <c r="Q27" s="92">
        <v>200</v>
      </c>
      <c r="R27" s="91"/>
      <c r="S27" s="91"/>
      <c r="T27" s="91"/>
      <c r="U27" s="91"/>
      <c r="V27" s="91"/>
      <c r="W27" s="91"/>
      <c r="X27" s="91"/>
      <c r="Y27" s="73"/>
      <c r="Z27" s="92">
        <f t="shared" si="0"/>
        <v>397</v>
      </c>
    </row>
    <row r="28" spans="2:26" x14ac:dyDescent="0.25">
      <c r="B28" s="209"/>
      <c r="C28" s="91" t="s">
        <v>21</v>
      </c>
      <c r="D28" s="7"/>
      <c r="E28" s="91"/>
      <c r="F28" s="92">
        <v>20</v>
      </c>
      <c r="G28" s="92"/>
      <c r="H28" s="91"/>
      <c r="I28" s="91"/>
      <c r="J28" s="92"/>
      <c r="K28" s="92"/>
      <c r="L28" s="91"/>
      <c r="M28" s="91"/>
      <c r="N28" s="92"/>
      <c r="O28" s="92"/>
      <c r="P28" s="92">
        <v>350</v>
      </c>
      <c r="Q28" s="92">
        <v>360</v>
      </c>
      <c r="R28" s="91"/>
      <c r="S28" s="91"/>
      <c r="T28" s="91"/>
      <c r="U28" s="91"/>
      <c r="V28" s="91"/>
      <c r="W28" s="91"/>
      <c r="X28" s="91"/>
      <c r="Y28" s="73">
        <v>71</v>
      </c>
      <c r="Z28" s="92">
        <f t="shared" si="0"/>
        <v>801</v>
      </c>
    </row>
    <row r="29" spans="2:26" ht="25.5" x14ac:dyDescent="0.25">
      <c r="B29" s="209"/>
      <c r="C29" s="91" t="s">
        <v>22</v>
      </c>
      <c r="D29" s="7"/>
      <c r="E29" s="91"/>
      <c r="F29" s="92"/>
      <c r="G29" s="92"/>
      <c r="H29" s="91"/>
      <c r="I29" s="91"/>
      <c r="J29" s="92"/>
      <c r="K29" s="92"/>
      <c r="L29" s="92"/>
      <c r="M29" s="92"/>
      <c r="N29" s="92"/>
      <c r="O29" s="92"/>
      <c r="P29" s="91"/>
      <c r="Q29" s="91"/>
      <c r="R29" s="91"/>
      <c r="S29" s="91"/>
      <c r="T29" s="91"/>
      <c r="U29" s="91"/>
      <c r="V29" s="91"/>
      <c r="W29" s="91"/>
      <c r="X29" s="91"/>
      <c r="Y29" s="73"/>
      <c r="Z29" s="92">
        <f t="shared" si="0"/>
        <v>0</v>
      </c>
    </row>
    <row r="30" spans="2:26" x14ac:dyDescent="0.25">
      <c r="B30" s="209"/>
      <c r="C30" s="91" t="s">
        <v>23</v>
      </c>
      <c r="D30" s="7"/>
      <c r="E30" s="91"/>
      <c r="F30" s="92">
        <v>7</v>
      </c>
      <c r="G30" s="91"/>
      <c r="H30" s="91"/>
      <c r="I30" s="91"/>
      <c r="J30" s="91"/>
      <c r="K30" s="91"/>
      <c r="L30" s="91"/>
      <c r="M30" s="91"/>
      <c r="N30" s="91"/>
      <c r="O30" s="91"/>
      <c r="P30" s="92">
        <v>75</v>
      </c>
      <c r="Q30" s="92">
        <v>85</v>
      </c>
      <c r="R30" s="91"/>
      <c r="S30" s="91"/>
      <c r="T30" s="91"/>
      <c r="U30" s="91"/>
      <c r="V30" s="91"/>
      <c r="W30" s="91"/>
      <c r="X30" s="91"/>
      <c r="Y30" s="73"/>
      <c r="Z30" s="92">
        <f t="shared" si="0"/>
        <v>167</v>
      </c>
    </row>
    <row r="31" spans="2:26" x14ac:dyDescent="0.25">
      <c r="B31" s="209"/>
      <c r="C31" s="91" t="s">
        <v>24</v>
      </c>
      <c r="D31" s="7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73"/>
      <c r="Z31" s="92">
        <f>SUM(D31:Y31)</f>
        <v>0</v>
      </c>
    </row>
    <row r="32" spans="2:26" x14ac:dyDescent="0.25">
      <c r="B32" s="209"/>
      <c r="C32" s="91" t="s">
        <v>25</v>
      </c>
      <c r="D32" s="7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2">
        <v>150</v>
      </c>
      <c r="Q32" s="92">
        <v>200</v>
      </c>
      <c r="R32" s="91"/>
      <c r="S32" s="91"/>
      <c r="T32" s="91"/>
      <c r="U32" s="91"/>
      <c r="V32" s="91"/>
      <c r="W32" s="91"/>
      <c r="X32" s="91"/>
      <c r="Y32" s="73"/>
      <c r="Z32" s="92">
        <f t="shared" si="0"/>
        <v>350</v>
      </c>
    </row>
    <row r="33" spans="1:26" x14ac:dyDescent="0.25">
      <c r="B33" s="209"/>
      <c r="C33" s="70" t="s">
        <v>39</v>
      </c>
      <c r="D33" s="8"/>
      <c r="E33" s="70"/>
      <c r="F33" s="73">
        <v>10</v>
      </c>
      <c r="G33" s="70"/>
      <c r="H33" s="70"/>
      <c r="I33" s="70"/>
      <c r="J33" s="73">
        <v>10</v>
      </c>
      <c r="K33" s="73">
        <v>20</v>
      </c>
      <c r="L33" s="70"/>
      <c r="M33" s="70"/>
      <c r="N33" s="70"/>
      <c r="O33" s="70"/>
      <c r="P33" s="73">
        <v>320</v>
      </c>
      <c r="Q33" s="73">
        <v>350</v>
      </c>
      <c r="R33" s="70"/>
      <c r="S33" s="70"/>
      <c r="T33" s="70"/>
      <c r="U33" s="70"/>
      <c r="V33" s="70"/>
      <c r="W33" s="70"/>
      <c r="X33" s="70"/>
      <c r="Y33" s="73"/>
      <c r="Z33" s="92">
        <f t="shared" si="0"/>
        <v>710</v>
      </c>
    </row>
    <row r="34" spans="1:26" ht="26.25" x14ac:dyDescent="0.25">
      <c r="B34" s="209"/>
      <c r="C34" s="70" t="s">
        <v>40</v>
      </c>
      <c r="D34" s="8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3"/>
      <c r="Z34" s="92">
        <f t="shared" si="0"/>
        <v>0</v>
      </c>
    </row>
    <row r="35" spans="1:26" x14ac:dyDescent="0.25">
      <c r="B35" s="209"/>
      <c r="C35" s="70" t="s">
        <v>41</v>
      </c>
      <c r="D35" s="8"/>
      <c r="E35" s="70"/>
      <c r="F35" s="73">
        <v>35</v>
      </c>
      <c r="G35" s="73"/>
      <c r="H35" s="70"/>
      <c r="I35" s="70"/>
      <c r="J35" s="73">
        <v>28</v>
      </c>
      <c r="K35" s="73">
        <v>25</v>
      </c>
      <c r="L35" s="73">
        <v>40</v>
      </c>
      <c r="M35" s="73"/>
      <c r="N35" s="73">
        <v>22</v>
      </c>
      <c r="O35" s="73">
        <v>32</v>
      </c>
      <c r="P35" s="73">
        <v>395</v>
      </c>
      <c r="Q35" s="73">
        <v>405</v>
      </c>
      <c r="R35" s="70"/>
      <c r="S35" s="70"/>
      <c r="T35" s="70"/>
      <c r="U35" s="70"/>
      <c r="V35" s="70"/>
      <c r="W35" s="70"/>
      <c r="X35" s="70"/>
      <c r="Y35" s="73"/>
      <c r="Z35" s="92">
        <f t="shared" si="0"/>
        <v>982</v>
      </c>
    </row>
    <row r="36" spans="1:26" x14ac:dyDescent="0.25">
      <c r="B36" s="209"/>
      <c r="C36" s="70" t="s">
        <v>42</v>
      </c>
      <c r="D36" s="8"/>
      <c r="E36" s="70"/>
      <c r="F36" s="73">
        <v>9</v>
      </c>
      <c r="G36" s="73"/>
      <c r="H36" s="70"/>
      <c r="I36" s="70"/>
      <c r="J36" s="73">
        <v>13</v>
      </c>
      <c r="K36" s="73">
        <v>10</v>
      </c>
      <c r="L36" s="73"/>
      <c r="M36" s="73"/>
      <c r="N36" s="73">
        <v>15</v>
      </c>
      <c r="O36" s="73">
        <v>25</v>
      </c>
      <c r="P36" s="73">
        <v>355</v>
      </c>
      <c r="Q36" s="73">
        <v>360</v>
      </c>
      <c r="R36" s="70"/>
      <c r="S36" s="70"/>
      <c r="T36" s="70"/>
      <c r="U36" s="70"/>
      <c r="V36" s="70"/>
      <c r="W36" s="70"/>
      <c r="X36" s="70"/>
      <c r="Y36" s="73">
        <v>92</v>
      </c>
      <c r="Z36" s="92">
        <f t="shared" si="0"/>
        <v>879</v>
      </c>
    </row>
    <row r="37" spans="1:26" x14ac:dyDescent="0.25">
      <c r="B37" s="209"/>
      <c r="C37" s="70" t="s">
        <v>43</v>
      </c>
      <c r="D37" s="8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3"/>
      <c r="Z37" s="92">
        <f t="shared" si="0"/>
        <v>0</v>
      </c>
    </row>
    <row r="38" spans="1:26" x14ac:dyDescent="0.25">
      <c r="B38" s="209"/>
      <c r="C38" s="70" t="s">
        <v>44</v>
      </c>
      <c r="D38" s="8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3"/>
      <c r="Z38" s="92">
        <f t="shared" si="0"/>
        <v>0</v>
      </c>
    </row>
    <row r="39" spans="1:26" ht="15" customHeight="1" x14ac:dyDescent="0.25">
      <c r="B39" s="209"/>
      <c r="C39" s="91" t="s">
        <v>26</v>
      </c>
      <c r="D39" s="7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73"/>
      <c r="Z39" s="92">
        <f t="shared" si="0"/>
        <v>0</v>
      </c>
    </row>
    <row r="40" spans="1:26" x14ac:dyDescent="0.25">
      <c r="B40" s="209"/>
      <c r="C40" s="91" t="s">
        <v>27</v>
      </c>
      <c r="D40" s="7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73"/>
      <c r="Z40" s="92">
        <f t="shared" si="0"/>
        <v>0</v>
      </c>
    </row>
    <row r="41" spans="1:26" ht="25.5" x14ac:dyDescent="0.25">
      <c r="B41" s="209"/>
      <c r="C41" s="91" t="s">
        <v>28</v>
      </c>
      <c r="D41" s="7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73"/>
      <c r="Z41" s="92">
        <f t="shared" si="0"/>
        <v>0</v>
      </c>
    </row>
    <row r="42" spans="1:26" x14ac:dyDescent="0.25">
      <c r="B42" s="208" t="s">
        <v>6</v>
      </c>
      <c r="C42" s="91" t="s">
        <v>29</v>
      </c>
      <c r="D42" s="7"/>
      <c r="E42" s="91"/>
      <c r="F42" s="92">
        <v>40</v>
      </c>
      <c r="G42" s="92"/>
      <c r="H42" s="91"/>
      <c r="I42" s="91"/>
      <c r="J42" s="91">
        <v>45</v>
      </c>
      <c r="K42" s="91">
        <v>35</v>
      </c>
      <c r="L42" s="92"/>
      <c r="M42" s="92">
        <v>40</v>
      </c>
      <c r="N42" s="92"/>
      <c r="O42" s="92"/>
      <c r="P42" s="92">
        <v>751</v>
      </c>
      <c r="Q42" s="92">
        <v>800</v>
      </c>
      <c r="R42" s="91"/>
      <c r="S42" s="91"/>
      <c r="T42" s="91"/>
      <c r="U42" s="91"/>
      <c r="V42" s="91"/>
      <c r="W42" s="91"/>
      <c r="X42" s="91"/>
      <c r="Y42" s="73">
        <f>94+155</f>
        <v>249</v>
      </c>
      <c r="Z42" s="92">
        <f t="shared" si="0"/>
        <v>1960</v>
      </c>
    </row>
    <row r="43" spans="1:26" ht="25.5" x14ac:dyDescent="0.25">
      <c r="B43" s="208"/>
      <c r="C43" s="91" t="s">
        <v>30</v>
      </c>
      <c r="D43" s="7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73"/>
      <c r="Z43" s="92">
        <f t="shared" si="0"/>
        <v>0</v>
      </c>
    </row>
    <row r="44" spans="1:26" x14ac:dyDescent="0.25">
      <c r="B44" s="208"/>
      <c r="C44" s="91" t="s">
        <v>31</v>
      </c>
      <c r="D44" s="7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73"/>
      <c r="Z44" s="92">
        <f t="shared" si="0"/>
        <v>0</v>
      </c>
    </row>
    <row r="45" spans="1:26" ht="25.5" x14ac:dyDescent="0.25">
      <c r="B45" s="208"/>
      <c r="C45" s="91" t="s">
        <v>32</v>
      </c>
      <c r="D45" s="7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73"/>
      <c r="Z45" s="92">
        <f t="shared" si="0"/>
        <v>0</v>
      </c>
    </row>
    <row r="46" spans="1:26" x14ac:dyDescent="0.25">
      <c r="A46" s="9"/>
      <c r="B46" s="205" t="s">
        <v>35</v>
      </c>
      <c r="C46" s="91" t="s">
        <v>33</v>
      </c>
      <c r="D46" s="7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73"/>
      <c r="Z46" s="92">
        <f>SUM(D46:Y46)</f>
        <v>0</v>
      </c>
    </row>
    <row r="47" spans="1:26" x14ac:dyDescent="0.25">
      <c r="A47" s="9"/>
      <c r="B47" s="205"/>
      <c r="C47" s="91" t="s">
        <v>34</v>
      </c>
      <c r="D47" s="7"/>
      <c r="E47" s="91"/>
      <c r="F47" s="92">
        <v>45</v>
      </c>
      <c r="G47" s="92"/>
      <c r="H47" s="91"/>
      <c r="I47" s="91"/>
      <c r="J47" s="92">
        <v>46</v>
      </c>
      <c r="K47" s="92">
        <v>26</v>
      </c>
      <c r="L47" s="92"/>
      <c r="M47" s="92">
        <v>45</v>
      </c>
      <c r="N47" s="92">
        <v>41</v>
      </c>
      <c r="O47" s="92">
        <v>41</v>
      </c>
      <c r="P47" s="92">
        <v>429</v>
      </c>
      <c r="Q47" s="92">
        <v>440</v>
      </c>
      <c r="R47" s="91"/>
      <c r="S47" s="91"/>
      <c r="T47" s="91"/>
      <c r="U47" s="91"/>
      <c r="V47" s="91"/>
      <c r="W47" s="91"/>
      <c r="X47" s="91"/>
      <c r="Y47" s="73">
        <v>28</v>
      </c>
      <c r="Z47" s="92">
        <f t="shared" si="0"/>
        <v>1141</v>
      </c>
    </row>
    <row r="48" spans="1:26" x14ac:dyDescent="0.25">
      <c r="A48" s="9"/>
      <c r="B48" s="205"/>
      <c r="C48" s="70" t="s">
        <v>49</v>
      </c>
      <c r="D48" s="8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3"/>
      <c r="Z48" s="92">
        <f t="shared" si="0"/>
        <v>0</v>
      </c>
    </row>
    <row r="49" spans="1:27" ht="26.25" x14ac:dyDescent="0.25">
      <c r="A49" s="9"/>
      <c r="B49" s="205"/>
      <c r="C49" s="70" t="s">
        <v>50</v>
      </c>
      <c r="D49" s="8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3"/>
      <c r="Z49" s="92">
        <f t="shared" si="0"/>
        <v>0</v>
      </c>
    </row>
    <row r="50" spans="1:27" x14ac:dyDescent="0.25">
      <c r="A50" s="9"/>
      <c r="B50" s="205" t="s">
        <v>75</v>
      </c>
      <c r="C50" s="70" t="s">
        <v>64</v>
      </c>
      <c r="D50" s="8"/>
      <c r="E50" s="71">
        <v>189</v>
      </c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1">
        <v>20</v>
      </c>
      <c r="T50" s="70"/>
      <c r="U50" s="70"/>
      <c r="V50" s="70"/>
      <c r="W50" s="70"/>
      <c r="X50" s="70"/>
      <c r="Y50" s="73">
        <v>16</v>
      </c>
      <c r="Z50" s="92">
        <f t="shared" si="0"/>
        <v>225</v>
      </c>
    </row>
    <row r="51" spans="1:27" x14ac:dyDescent="0.25">
      <c r="A51" s="9"/>
      <c r="B51" s="205"/>
      <c r="C51" s="70" t="s">
        <v>76</v>
      </c>
      <c r="D51" s="8"/>
      <c r="E51" s="71">
        <v>97</v>
      </c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1">
        <v>333</v>
      </c>
      <c r="T51" s="70"/>
      <c r="U51" s="70"/>
      <c r="V51" s="70"/>
      <c r="W51" s="70"/>
      <c r="X51" s="70"/>
      <c r="Y51" s="73"/>
      <c r="Z51" s="92">
        <f t="shared" si="0"/>
        <v>430</v>
      </c>
    </row>
    <row r="52" spans="1:27" x14ac:dyDescent="0.25">
      <c r="A52" s="9"/>
      <c r="B52" s="205"/>
      <c r="C52" s="70" t="s">
        <v>65</v>
      </c>
      <c r="D52" s="87">
        <v>687</v>
      </c>
      <c r="E52" s="71">
        <v>154</v>
      </c>
      <c r="F52" s="70"/>
      <c r="G52" s="70" t="s">
        <v>81</v>
      </c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3">
        <f>136+52</f>
        <v>188</v>
      </c>
      <c r="Z52" s="92">
        <f t="shared" si="0"/>
        <v>1029</v>
      </c>
    </row>
    <row r="53" spans="1:27" x14ac:dyDescent="0.25">
      <c r="A53" s="9"/>
      <c r="B53" s="84"/>
      <c r="C53" s="103" t="s">
        <v>113</v>
      </c>
      <c r="D53" s="104">
        <f>SUM(D8:D52)</f>
        <v>687</v>
      </c>
      <c r="E53" s="105">
        <f>SUM(E8:E52)</f>
        <v>440</v>
      </c>
      <c r="F53" s="103">
        <f>SUM(F8:F52)</f>
        <v>353</v>
      </c>
      <c r="G53" s="103"/>
      <c r="H53" s="103"/>
      <c r="I53" s="103"/>
      <c r="J53" s="103">
        <f t="shared" ref="J53:Q53" si="1">SUM(J8:J52)</f>
        <v>310</v>
      </c>
      <c r="K53" s="103">
        <f t="shared" si="1"/>
        <v>329</v>
      </c>
      <c r="L53" s="103">
        <f t="shared" si="1"/>
        <v>200</v>
      </c>
      <c r="M53" s="103">
        <f t="shared" si="1"/>
        <v>202</v>
      </c>
      <c r="N53" s="103">
        <f t="shared" si="1"/>
        <v>302</v>
      </c>
      <c r="O53" s="103">
        <f t="shared" si="1"/>
        <v>343</v>
      </c>
      <c r="P53" s="103">
        <f t="shared" si="1"/>
        <v>5999</v>
      </c>
      <c r="Q53" s="103">
        <f t="shared" si="1"/>
        <v>6310</v>
      </c>
      <c r="R53" s="103"/>
      <c r="S53" s="103">
        <f>SUM(S8:S52)</f>
        <v>353</v>
      </c>
      <c r="T53" s="103"/>
      <c r="U53" s="103"/>
      <c r="V53" s="103"/>
      <c r="W53" s="103"/>
      <c r="X53" s="103"/>
      <c r="Y53" s="105">
        <f>SUM(Y8:Y52)</f>
        <v>861</v>
      </c>
      <c r="Z53" s="105">
        <f>SUM(D53:Y53)</f>
        <v>16689</v>
      </c>
    </row>
    <row r="54" spans="1:27" s="9" customFormat="1" x14ac:dyDescent="0.25">
      <c r="A54" s="11"/>
      <c r="B54" s="14"/>
      <c r="C54" s="10" t="s">
        <v>52</v>
      </c>
      <c r="D54" s="17">
        <v>72</v>
      </c>
      <c r="E54" s="89">
        <v>132</v>
      </c>
      <c r="F54" s="89"/>
      <c r="G54" s="89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89">
        <v>120</v>
      </c>
      <c r="T54" s="10"/>
      <c r="U54" s="10"/>
      <c r="V54" s="10"/>
      <c r="W54" s="10"/>
      <c r="X54" s="10"/>
      <c r="Y54" s="90">
        <v>116</v>
      </c>
      <c r="Z54" s="71">
        <f t="shared" ref="Z54:Z56" si="2">SUM(D54:Y54)</f>
        <v>440</v>
      </c>
    </row>
    <row r="55" spans="1:27" s="9" customFormat="1" x14ac:dyDescent="0.25">
      <c r="A55" s="11"/>
      <c r="B55" s="14"/>
      <c r="C55" s="10" t="s">
        <v>53</v>
      </c>
      <c r="D55" s="17">
        <v>4</v>
      </c>
      <c r="E55" s="89">
        <v>33</v>
      </c>
      <c r="F55" s="89"/>
      <c r="G55" s="89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89">
        <v>35</v>
      </c>
      <c r="T55" s="10"/>
      <c r="U55" s="10"/>
      <c r="V55" s="10"/>
      <c r="W55" s="10"/>
      <c r="X55" s="10"/>
      <c r="Y55" s="90"/>
      <c r="Z55" s="71">
        <f t="shared" si="2"/>
        <v>72</v>
      </c>
    </row>
    <row r="56" spans="1:27" s="9" customFormat="1" x14ac:dyDescent="0.25">
      <c r="B56" s="212" t="s">
        <v>112</v>
      </c>
      <c r="C56" s="212"/>
      <c r="D56" s="99">
        <f>SUM(D53:D55)</f>
        <v>763</v>
      </c>
      <c r="E56" s="100">
        <f>SUM(E53:E55)</f>
        <v>605</v>
      </c>
      <c r="F56" s="100">
        <f>SUM(F53:F55)</f>
        <v>353</v>
      </c>
      <c r="G56" s="100"/>
      <c r="H56" s="101"/>
      <c r="I56" s="101"/>
      <c r="J56" s="101">
        <f t="shared" ref="J56:Q56" si="3">SUM(J53:J55)</f>
        <v>310</v>
      </c>
      <c r="K56" s="101">
        <f t="shared" si="3"/>
        <v>329</v>
      </c>
      <c r="L56" s="101">
        <f t="shared" si="3"/>
        <v>200</v>
      </c>
      <c r="M56" s="101">
        <f t="shared" si="3"/>
        <v>202</v>
      </c>
      <c r="N56" s="101">
        <f t="shared" si="3"/>
        <v>302</v>
      </c>
      <c r="O56" s="101">
        <f t="shared" si="3"/>
        <v>343</v>
      </c>
      <c r="P56" s="101">
        <f t="shared" si="3"/>
        <v>5999</v>
      </c>
      <c r="Q56" s="101">
        <f t="shared" si="3"/>
        <v>6310</v>
      </c>
      <c r="R56" s="101"/>
      <c r="S56" s="100">
        <f>SUM(S53:S55)</f>
        <v>508</v>
      </c>
      <c r="T56" s="101"/>
      <c r="U56" s="101"/>
      <c r="V56" s="101"/>
      <c r="W56" s="101"/>
      <c r="X56" s="101"/>
      <c r="Y56" s="102">
        <f>SUM(Y53:Y55)</f>
        <v>977</v>
      </c>
      <c r="Z56" s="105">
        <f t="shared" si="2"/>
        <v>17201</v>
      </c>
      <c r="AA56" s="9">
        <f>Z53+Z54+Z55</f>
        <v>17201</v>
      </c>
    </row>
    <row r="57" spans="1:27" s="9" customFormat="1" x14ac:dyDescent="0.25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192"/>
    </row>
    <row r="58" spans="1:27" s="9" customFormat="1" x14ac:dyDescent="0.25">
      <c r="B58" s="79" t="s">
        <v>126</v>
      </c>
      <c r="C58" s="79" t="s">
        <v>129</v>
      </c>
      <c r="D58" s="79" t="s">
        <v>130</v>
      </c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85">
        <f>X56+Y56</f>
        <v>977</v>
      </c>
      <c r="Y58" s="79"/>
      <c r="Z58" s="193"/>
    </row>
    <row r="59" spans="1:27" s="9" customFormat="1" x14ac:dyDescent="0.25">
      <c r="B59" s="10" t="s">
        <v>121</v>
      </c>
      <c r="C59" s="133">
        <f>D56+E56</f>
        <v>1368</v>
      </c>
      <c r="D59" s="142">
        <f>(C59*100)/C76</f>
        <v>7.1235159341803787</v>
      </c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85"/>
      <c r="Y59" s="79"/>
      <c r="Z59" s="193"/>
    </row>
    <row r="60" spans="1:27" s="9" customFormat="1" x14ac:dyDescent="0.25">
      <c r="B60" s="10" t="s">
        <v>115</v>
      </c>
      <c r="C60" s="133">
        <f>F56+G56</f>
        <v>353</v>
      </c>
      <c r="D60" s="142">
        <f>(C60*100)/C76</f>
        <v>1.8381587169339721</v>
      </c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85"/>
      <c r="Y60" s="79"/>
      <c r="Z60" s="193"/>
    </row>
    <row r="61" spans="1:27" s="9" customFormat="1" x14ac:dyDescent="0.25">
      <c r="B61" s="10" t="s">
        <v>116</v>
      </c>
      <c r="C61" s="133">
        <f>H56+I56</f>
        <v>0</v>
      </c>
      <c r="D61" s="142">
        <f>(C61*100)/C76</f>
        <v>0</v>
      </c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85"/>
      <c r="Y61" s="79"/>
      <c r="Z61" s="193"/>
    </row>
    <row r="62" spans="1:27" s="9" customFormat="1" x14ac:dyDescent="0.25">
      <c r="B62" s="10" t="s">
        <v>117</v>
      </c>
      <c r="C62" s="133">
        <f>J56+K56</f>
        <v>639</v>
      </c>
      <c r="D62" s="142">
        <f>(C62*100)/C76</f>
        <v>3.3274317850447823</v>
      </c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85"/>
      <c r="Y62" s="79"/>
      <c r="Z62" s="193"/>
    </row>
    <row r="63" spans="1:27" s="9" customFormat="1" ht="30" x14ac:dyDescent="0.25">
      <c r="B63" s="10" t="s">
        <v>118</v>
      </c>
      <c r="C63" s="133">
        <f>L56+M56</f>
        <v>402</v>
      </c>
      <c r="D63" s="142">
        <f>(C63*100)/C76</f>
        <v>2.093313892938971</v>
      </c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85"/>
      <c r="Y63" s="79"/>
      <c r="Z63" s="193"/>
    </row>
    <row r="64" spans="1:27" s="9" customFormat="1" ht="30" x14ac:dyDescent="0.25">
      <c r="B64" s="10" t="s">
        <v>119</v>
      </c>
      <c r="C64" s="133">
        <f>N56+O56</f>
        <v>645</v>
      </c>
      <c r="D64" s="142">
        <f>(C64*100)/C76</f>
        <v>3.35867527598417</v>
      </c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85"/>
      <c r="Y64" s="79"/>
      <c r="Z64" s="193"/>
    </row>
    <row r="65" spans="2:26" s="9" customFormat="1" x14ac:dyDescent="0.25">
      <c r="B65" s="10" t="s">
        <v>120</v>
      </c>
      <c r="C65" s="133">
        <f>P56+Q56</f>
        <v>12309</v>
      </c>
      <c r="D65" s="142">
        <f>(C65*100)/C76</f>
        <v>64.096021662153717</v>
      </c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85"/>
      <c r="Y65" s="79"/>
      <c r="Z65" s="193"/>
    </row>
    <row r="66" spans="2:26" s="9" customFormat="1" x14ac:dyDescent="0.25">
      <c r="B66" s="10" t="s">
        <v>122</v>
      </c>
      <c r="C66" s="133">
        <f>R56+S56</f>
        <v>508</v>
      </c>
      <c r="D66" s="142">
        <f>(C66*100)/C76</f>
        <v>2.6452822328681527</v>
      </c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86"/>
      <c r="Y66" s="79"/>
      <c r="Z66" s="193"/>
    </row>
    <row r="67" spans="2:26" s="9" customFormat="1" ht="30" x14ac:dyDescent="0.25">
      <c r="B67" s="10" t="s">
        <v>123</v>
      </c>
      <c r="C67" s="133">
        <f>T56+U56</f>
        <v>0</v>
      </c>
      <c r="D67" s="143">
        <f>(C67*100)/C76</f>
        <v>0</v>
      </c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86"/>
      <c r="Y67" s="79"/>
      <c r="Z67" s="193"/>
    </row>
    <row r="68" spans="2:26" s="9" customFormat="1" ht="30" x14ac:dyDescent="0.25">
      <c r="B68" s="10" t="s">
        <v>124</v>
      </c>
      <c r="C68" s="133">
        <f>V56+W56</f>
        <v>0</v>
      </c>
      <c r="D68" s="143">
        <f>(C68*100)/C76</f>
        <v>0</v>
      </c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86"/>
      <c r="Y68" s="79"/>
      <c r="Z68" s="193"/>
    </row>
    <row r="69" spans="2:26" s="9" customFormat="1" x14ac:dyDescent="0.25">
      <c r="B69" s="10" t="s">
        <v>125</v>
      </c>
      <c r="C69" s="133">
        <f>X56+Y56</f>
        <v>977</v>
      </c>
      <c r="D69" s="141">
        <f>(C69*100)/C76</f>
        <v>5.0874817746302856</v>
      </c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86"/>
      <c r="Y69" s="79"/>
      <c r="Z69" s="193"/>
    </row>
    <row r="70" spans="2:26" s="9" customFormat="1" x14ac:dyDescent="0.25">
      <c r="B70" s="10" t="s">
        <v>128</v>
      </c>
      <c r="C70" s="135">
        <f>SUM(C59:C69)</f>
        <v>17201</v>
      </c>
      <c r="D70" s="142">
        <f>SUM(D59:D69)</f>
        <v>89.569881274734428</v>
      </c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86"/>
      <c r="Y70" s="79"/>
      <c r="Z70" s="193"/>
    </row>
    <row r="71" spans="2:26" s="9" customFormat="1" x14ac:dyDescent="0.25">
      <c r="B71" s="4"/>
      <c r="C71" s="134"/>
      <c r="D71" s="145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86"/>
      <c r="Y71" s="79"/>
      <c r="Z71" s="193"/>
    </row>
    <row r="72" spans="2:26" s="9" customFormat="1" x14ac:dyDescent="0.25">
      <c r="B72" s="4"/>
      <c r="C72" s="79"/>
      <c r="D72" s="146"/>
      <c r="E72" s="79" t="s">
        <v>132</v>
      </c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86"/>
      <c r="Y72" s="79"/>
      <c r="Z72" s="193"/>
    </row>
    <row r="73" spans="2:26" s="9" customFormat="1" x14ac:dyDescent="0.25">
      <c r="B73" s="10" t="s">
        <v>127</v>
      </c>
      <c r="C73" s="98">
        <v>1115</v>
      </c>
      <c r="D73" s="89">
        <f>Z54</f>
        <v>440</v>
      </c>
      <c r="E73" s="141">
        <f>(D73*100)/C73</f>
        <v>39.461883408071749</v>
      </c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86"/>
      <c r="Y73" s="79"/>
      <c r="Z73" s="193"/>
    </row>
    <row r="74" spans="2:26" s="9" customFormat="1" x14ac:dyDescent="0.25">
      <c r="B74" s="10" t="s">
        <v>53</v>
      </c>
      <c r="C74" s="98">
        <v>1213</v>
      </c>
      <c r="D74" s="89">
        <f>Z55</f>
        <v>72</v>
      </c>
      <c r="E74" s="141">
        <f>(D74*100)/C74</f>
        <v>5.9356966199505354</v>
      </c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86"/>
      <c r="Y74" s="79"/>
      <c r="Z74" s="193"/>
    </row>
    <row r="75" spans="2:26" s="9" customFormat="1" x14ac:dyDescent="0.25">
      <c r="B75" s="10" t="s">
        <v>114</v>
      </c>
      <c r="C75" s="98">
        <v>16876</v>
      </c>
      <c r="D75" s="89">
        <f>Z53</f>
        <v>16689</v>
      </c>
      <c r="E75" s="141">
        <f>(D75*100)/C75</f>
        <v>98.891917515999054</v>
      </c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86"/>
      <c r="Y75" s="79"/>
      <c r="Z75" s="193"/>
    </row>
    <row r="76" spans="2:26" s="9" customFormat="1" x14ac:dyDescent="0.25">
      <c r="B76" s="10" t="s">
        <v>131</v>
      </c>
      <c r="C76" s="137">
        <f>SUM(C73:C75)</f>
        <v>19204</v>
      </c>
      <c r="D76" s="89">
        <f>SUM(D73:D75)</f>
        <v>17201</v>
      </c>
      <c r="E76" s="141">
        <f>(D76*100)/C76</f>
        <v>89.569881274734428</v>
      </c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86"/>
      <c r="Y76" s="79"/>
      <c r="Z76" s="193"/>
    </row>
    <row r="77" spans="2:26" s="9" customFormat="1" x14ac:dyDescent="0.25"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193"/>
    </row>
    <row r="78" spans="2:26" s="9" customFormat="1" ht="30" x14ac:dyDescent="0.25">
      <c r="B78" s="10" t="s">
        <v>72</v>
      </c>
      <c r="C78" s="10" t="s">
        <v>73</v>
      </c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193"/>
    </row>
    <row r="79" spans="2:26" s="9" customFormat="1" ht="30" x14ac:dyDescent="0.25">
      <c r="B79" s="10" t="s">
        <v>82</v>
      </c>
      <c r="C79" s="10" t="s">
        <v>86</v>
      </c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193"/>
    </row>
    <row r="80" spans="2:26" s="9" customFormat="1" x14ac:dyDescent="0.25">
      <c r="B80" s="10" t="s">
        <v>83</v>
      </c>
      <c r="C80" s="10" t="s">
        <v>87</v>
      </c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193"/>
    </row>
    <row r="81" spans="2:26" s="9" customFormat="1" ht="30" x14ac:dyDescent="0.25">
      <c r="B81" s="74" t="s">
        <v>84</v>
      </c>
      <c r="C81" s="10" t="s">
        <v>88</v>
      </c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193"/>
    </row>
    <row r="82" spans="2:26" s="9" customFormat="1" ht="30" x14ac:dyDescent="0.25">
      <c r="B82" s="10" t="s">
        <v>85</v>
      </c>
      <c r="C82" s="10" t="s">
        <v>89</v>
      </c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193"/>
    </row>
    <row r="83" spans="2:26" s="9" customFormat="1" x14ac:dyDescent="0.25">
      <c r="B83" s="10" t="s">
        <v>103</v>
      </c>
      <c r="C83" s="10" t="s">
        <v>90</v>
      </c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193"/>
    </row>
    <row r="84" spans="2:26" s="9" customFormat="1" ht="30" x14ac:dyDescent="0.25">
      <c r="B84" s="10" t="s">
        <v>104</v>
      </c>
      <c r="C84" s="10" t="s">
        <v>91</v>
      </c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193"/>
    </row>
    <row r="85" spans="2:26" s="9" customFormat="1" x14ac:dyDescent="0.25">
      <c r="B85" s="10"/>
      <c r="C85" s="10" t="s">
        <v>92</v>
      </c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193"/>
    </row>
    <row r="86" spans="2:26" s="9" customFormat="1" x14ac:dyDescent="0.25">
      <c r="B86" s="10"/>
      <c r="C86" s="10" t="s">
        <v>93</v>
      </c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193"/>
    </row>
    <row r="87" spans="2:26" s="9" customFormat="1" x14ac:dyDescent="0.25">
      <c r="B87" s="4"/>
      <c r="C87" s="10" t="s">
        <v>99</v>
      </c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193"/>
    </row>
    <row r="88" spans="2:26" s="9" customFormat="1" x14ac:dyDescent="0.25">
      <c r="B88" s="4"/>
      <c r="C88" s="10" t="s">
        <v>94</v>
      </c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193"/>
    </row>
    <row r="89" spans="2:26" s="9" customFormat="1" x14ac:dyDescent="0.25">
      <c r="B89" s="4"/>
      <c r="C89" s="10" t="s">
        <v>95</v>
      </c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193"/>
    </row>
    <row r="90" spans="2:26" s="9" customFormat="1" x14ac:dyDescent="0.25">
      <c r="B90" s="4"/>
      <c r="C90" s="10" t="s">
        <v>96</v>
      </c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193"/>
    </row>
    <row r="91" spans="2:26" s="9" customFormat="1" x14ac:dyDescent="0.25">
      <c r="B91" s="4"/>
      <c r="C91" s="10" t="s">
        <v>97</v>
      </c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193"/>
    </row>
    <row r="92" spans="2:26" s="9" customFormat="1" x14ac:dyDescent="0.25">
      <c r="B92" s="4"/>
      <c r="C92" s="10" t="s">
        <v>98</v>
      </c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193"/>
    </row>
    <row r="93" spans="2:26" s="9" customFormat="1" x14ac:dyDescent="0.25"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193"/>
    </row>
    <row r="94" spans="2:26" s="9" customFormat="1" x14ac:dyDescent="0.25"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193"/>
    </row>
    <row r="95" spans="2:26" s="9" customFormat="1" x14ac:dyDescent="0.25"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193"/>
    </row>
    <row r="96" spans="2:26" s="9" customFormat="1" x14ac:dyDescent="0.25"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193"/>
    </row>
    <row r="97" spans="2:26" s="9" customFormat="1" x14ac:dyDescent="0.25"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193"/>
    </row>
    <row r="98" spans="2:26" s="9" customFormat="1" x14ac:dyDescent="0.25"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193"/>
    </row>
    <row r="99" spans="2:26" s="9" customFormat="1" x14ac:dyDescent="0.25"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193"/>
    </row>
    <row r="100" spans="2:26" s="9" customFormat="1" x14ac:dyDescent="0.25"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193"/>
    </row>
    <row r="101" spans="2:26" s="9" customFormat="1" x14ac:dyDescent="0.25"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193"/>
    </row>
    <row r="102" spans="2:26" s="9" customFormat="1" x14ac:dyDescent="0.25"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193"/>
    </row>
    <row r="103" spans="2:26" s="9" customFormat="1" x14ac:dyDescent="0.25"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193"/>
    </row>
    <row r="104" spans="2:26" s="9" customFormat="1" x14ac:dyDescent="0.25"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193"/>
    </row>
    <row r="105" spans="2:26" s="9" customFormat="1" x14ac:dyDescent="0.25"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193"/>
    </row>
    <row r="106" spans="2:26" s="9" customFormat="1" x14ac:dyDescent="0.25"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193"/>
    </row>
    <row r="107" spans="2:26" s="9" customFormat="1" x14ac:dyDescent="0.25"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193"/>
    </row>
    <row r="108" spans="2:26" s="9" customFormat="1" x14ac:dyDescent="0.25"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193"/>
    </row>
    <row r="109" spans="2:26" s="9" customFormat="1" x14ac:dyDescent="0.25"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193"/>
    </row>
    <row r="110" spans="2:26" s="9" customFormat="1" x14ac:dyDescent="0.25"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193"/>
    </row>
    <row r="111" spans="2:26" s="9" customFormat="1" x14ac:dyDescent="0.25"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193"/>
    </row>
    <row r="112" spans="2:26" s="9" customFormat="1" x14ac:dyDescent="0.25"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193"/>
    </row>
    <row r="113" spans="2:26" s="9" customFormat="1" x14ac:dyDescent="0.25"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193"/>
    </row>
    <row r="114" spans="2:26" s="9" customFormat="1" x14ac:dyDescent="0.25"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193"/>
    </row>
    <row r="115" spans="2:26" s="9" customFormat="1" x14ac:dyDescent="0.25"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193"/>
    </row>
    <row r="116" spans="2:26" s="9" customFormat="1" x14ac:dyDescent="0.25"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193"/>
    </row>
    <row r="117" spans="2:26" s="9" customFormat="1" x14ac:dyDescent="0.25"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193"/>
    </row>
    <row r="118" spans="2:26" s="9" customFormat="1" x14ac:dyDescent="0.25"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193"/>
    </row>
    <row r="119" spans="2:26" s="9" customFormat="1" x14ac:dyDescent="0.25"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193"/>
    </row>
    <row r="120" spans="2:26" s="9" customFormat="1" x14ac:dyDescent="0.25"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193"/>
    </row>
    <row r="121" spans="2:26" s="9" customFormat="1" x14ac:dyDescent="0.25"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193"/>
    </row>
    <row r="122" spans="2:26" s="9" customFormat="1" x14ac:dyDescent="0.25"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193"/>
    </row>
    <row r="123" spans="2:26" s="9" customFormat="1" x14ac:dyDescent="0.25"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193"/>
    </row>
    <row r="124" spans="2:26" s="9" customFormat="1" x14ac:dyDescent="0.25"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193"/>
    </row>
    <row r="125" spans="2:26" s="9" customFormat="1" x14ac:dyDescent="0.25"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193"/>
    </row>
    <row r="126" spans="2:26" s="9" customFormat="1" x14ac:dyDescent="0.25"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193"/>
    </row>
    <row r="127" spans="2:26" s="9" customFormat="1" x14ac:dyDescent="0.25"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193"/>
    </row>
    <row r="128" spans="2:26" s="9" customFormat="1" x14ac:dyDescent="0.25"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193"/>
    </row>
    <row r="129" spans="2:26" s="9" customFormat="1" x14ac:dyDescent="0.25"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193"/>
    </row>
    <row r="130" spans="2:26" s="9" customFormat="1" x14ac:dyDescent="0.25"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193"/>
    </row>
    <row r="131" spans="2:26" s="9" customFormat="1" x14ac:dyDescent="0.25"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193"/>
    </row>
    <row r="132" spans="2:26" s="9" customFormat="1" x14ac:dyDescent="0.25"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193"/>
    </row>
    <row r="133" spans="2:26" s="9" customFormat="1" x14ac:dyDescent="0.25"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193"/>
    </row>
    <row r="134" spans="2:26" s="9" customFormat="1" x14ac:dyDescent="0.25"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193"/>
    </row>
    <row r="135" spans="2:26" s="9" customFormat="1" x14ac:dyDescent="0.25"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193"/>
    </row>
    <row r="136" spans="2:26" s="9" customFormat="1" x14ac:dyDescent="0.25"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193"/>
    </row>
    <row r="137" spans="2:26" s="9" customFormat="1" x14ac:dyDescent="0.25"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193"/>
    </row>
    <row r="138" spans="2:26" s="9" customFormat="1" x14ac:dyDescent="0.25"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193"/>
    </row>
    <row r="139" spans="2:26" s="9" customFormat="1" x14ac:dyDescent="0.25"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193"/>
    </row>
    <row r="140" spans="2:26" s="9" customFormat="1" x14ac:dyDescent="0.25"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193"/>
    </row>
    <row r="141" spans="2:26" s="9" customFormat="1" x14ac:dyDescent="0.25"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193"/>
    </row>
    <row r="142" spans="2:26" s="9" customFormat="1" x14ac:dyDescent="0.25"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193"/>
    </row>
    <row r="143" spans="2:26" s="9" customFormat="1" x14ac:dyDescent="0.25"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193"/>
    </row>
    <row r="144" spans="2:26" s="9" customFormat="1" x14ac:dyDescent="0.25"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193"/>
    </row>
    <row r="145" spans="2:26" s="9" customFormat="1" x14ac:dyDescent="0.25"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193"/>
    </row>
    <row r="146" spans="2:26" s="9" customFormat="1" x14ac:dyDescent="0.25"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193"/>
    </row>
    <row r="147" spans="2:26" s="9" customFormat="1" x14ac:dyDescent="0.25"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193"/>
    </row>
    <row r="148" spans="2:26" s="9" customFormat="1" x14ac:dyDescent="0.25"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193"/>
    </row>
    <row r="149" spans="2:26" s="9" customFormat="1" x14ac:dyDescent="0.25"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193"/>
    </row>
    <row r="150" spans="2:26" s="9" customFormat="1" x14ac:dyDescent="0.25"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193"/>
    </row>
    <row r="151" spans="2:26" s="9" customFormat="1" x14ac:dyDescent="0.25"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193"/>
    </row>
    <row r="152" spans="2:26" s="9" customFormat="1" x14ac:dyDescent="0.25"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193"/>
    </row>
    <row r="153" spans="2:26" s="9" customFormat="1" x14ac:dyDescent="0.25"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193"/>
    </row>
    <row r="154" spans="2:26" s="9" customFormat="1" x14ac:dyDescent="0.25"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193"/>
    </row>
    <row r="155" spans="2:26" s="9" customFormat="1" x14ac:dyDescent="0.25"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193"/>
    </row>
    <row r="156" spans="2:26" s="9" customFormat="1" x14ac:dyDescent="0.25"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193"/>
    </row>
    <row r="157" spans="2:26" s="9" customFormat="1" x14ac:dyDescent="0.25"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193"/>
    </row>
    <row r="158" spans="2:26" s="9" customFormat="1" x14ac:dyDescent="0.25"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193"/>
    </row>
    <row r="159" spans="2:26" s="9" customFormat="1" x14ac:dyDescent="0.25"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193"/>
    </row>
    <row r="160" spans="2:26" s="9" customFormat="1" x14ac:dyDescent="0.25"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193"/>
    </row>
    <row r="161" spans="2:26" s="9" customFormat="1" x14ac:dyDescent="0.25"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193"/>
    </row>
    <row r="162" spans="2:26" s="9" customFormat="1" x14ac:dyDescent="0.25"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193"/>
    </row>
    <row r="163" spans="2:26" s="9" customFormat="1" x14ac:dyDescent="0.25"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193"/>
    </row>
    <row r="164" spans="2:26" s="9" customFormat="1" x14ac:dyDescent="0.25"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193"/>
    </row>
    <row r="165" spans="2:26" s="9" customFormat="1" x14ac:dyDescent="0.25"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193"/>
    </row>
    <row r="166" spans="2:26" s="9" customFormat="1" x14ac:dyDescent="0.25"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193"/>
    </row>
    <row r="167" spans="2:26" s="9" customFormat="1" x14ac:dyDescent="0.25"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193"/>
    </row>
    <row r="168" spans="2:26" s="9" customFormat="1" x14ac:dyDescent="0.25"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193"/>
    </row>
    <row r="169" spans="2:26" s="9" customFormat="1" x14ac:dyDescent="0.25"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193"/>
    </row>
    <row r="170" spans="2:26" s="9" customFormat="1" x14ac:dyDescent="0.25"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193"/>
    </row>
    <row r="171" spans="2:26" s="9" customFormat="1" x14ac:dyDescent="0.25"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193"/>
    </row>
    <row r="172" spans="2:26" s="9" customFormat="1" x14ac:dyDescent="0.25"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193"/>
    </row>
    <row r="173" spans="2:26" s="9" customFormat="1" x14ac:dyDescent="0.25"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193"/>
    </row>
    <row r="174" spans="2:26" s="9" customFormat="1" x14ac:dyDescent="0.25"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193"/>
    </row>
    <row r="175" spans="2:26" s="9" customFormat="1" x14ac:dyDescent="0.25"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193"/>
    </row>
    <row r="176" spans="2:26" s="9" customFormat="1" x14ac:dyDescent="0.25"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193"/>
    </row>
    <row r="177" spans="2:26" s="9" customFormat="1" x14ac:dyDescent="0.25"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193"/>
    </row>
    <row r="178" spans="2:26" s="9" customFormat="1" x14ac:dyDescent="0.25"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193"/>
    </row>
    <row r="179" spans="2:26" s="9" customFormat="1" x14ac:dyDescent="0.25"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193"/>
    </row>
    <row r="180" spans="2:26" s="9" customFormat="1" x14ac:dyDescent="0.25"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193"/>
    </row>
    <row r="181" spans="2:26" s="9" customFormat="1" x14ac:dyDescent="0.25"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193"/>
    </row>
    <row r="182" spans="2:26" s="9" customFormat="1" x14ac:dyDescent="0.25"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193"/>
    </row>
    <row r="183" spans="2:26" s="9" customFormat="1" x14ac:dyDescent="0.25"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193"/>
    </row>
    <row r="184" spans="2:26" s="9" customFormat="1" x14ac:dyDescent="0.25"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193"/>
    </row>
    <row r="185" spans="2:26" s="9" customFormat="1" x14ac:dyDescent="0.25"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193"/>
    </row>
    <row r="186" spans="2:26" s="9" customFormat="1" x14ac:dyDescent="0.25"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193"/>
    </row>
    <row r="187" spans="2:26" s="9" customFormat="1" x14ac:dyDescent="0.25"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193"/>
    </row>
    <row r="188" spans="2:26" s="9" customFormat="1" x14ac:dyDescent="0.25"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193"/>
    </row>
    <row r="189" spans="2:26" s="9" customFormat="1" x14ac:dyDescent="0.25"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193"/>
    </row>
    <row r="190" spans="2:26" s="9" customFormat="1" x14ac:dyDescent="0.25"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193"/>
    </row>
    <row r="191" spans="2:26" s="9" customFormat="1" x14ac:dyDescent="0.25"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193"/>
    </row>
    <row r="192" spans="2:26" s="9" customFormat="1" x14ac:dyDescent="0.25"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193"/>
    </row>
    <row r="193" spans="2:26" s="9" customFormat="1" x14ac:dyDescent="0.25"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193"/>
    </row>
    <row r="194" spans="2:26" s="9" customFormat="1" x14ac:dyDescent="0.25"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193"/>
    </row>
    <row r="195" spans="2:26" s="9" customFormat="1" x14ac:dyDescent="0.25"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193"/>
    </row>
    <row r="196" spans="2:26" s="9" customFormat="1" x14ac:dyDescent="0.25"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193"/>
    </row>
    <row r="197" spans="2:26" s="9" customFormat="1" x14ac:dyDescent="0.25"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193"/>
    </row>
    <row r="198" spans="2:26" s="9" customFormat="1" x14ac:dyDescent="0.25"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193"/>
    </row>
    <row r="199" spans="2:26" s="9" customFormat="1" x14ac:dyDescent="0.25"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193"/>
    </row>
    <row r="200" spans="2:26" s="9" customFormat="1" x14ac:dyDescent="0.25"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193"/>
    </row>
    <row r="201" spans="2:26" s="9" customFormat="1" x14ac:dyDescent="0.25"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193"/>
    </row>
    <row r="202" spans="2:26" s="9" customFormat="1" x14ac:dyDescent="0.25"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193"/>
    </row>
    <row r="203" spans="2:26" s="9" customFormat="1" x14ac:dyDescent="0.25"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193"/>
    </row>
    <row r="204" spans="2:26" s="9" customFormat="1" x14ac:dyDescent="0.25"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193"/>
    </row>
    <row r="205" spans="2:26" s="9" customFormat="1" x14ac:dyDescent="0.25"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193"/>
    </row>
    <row r="206" spans="2:26" s="9" customFormat="1" x14ac:dyDescent="0.25"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193"/>
    </row>
    <row r="207" spans="2:26" s="9" customFormat="1" x14ac:dyDescent="0.25"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193"/>
    </row>
    <row r="208" spans="2:26" s="9" customFormat="1" x14ac:dyDescent="0.25"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193"/>
    </row>
    <row r="209" spans="2:26" s="9" customFormat="1" x14ac:dyDescent="0.25"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193"/>
    </row>
    <row r="210" spans="2:26" s="9" customFormat="1" x14ac:dyDescent="0.25"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193"/>
    </row>
    <row r="211" spans="2:26" s="9" customFormat="1" x14ac:dyDescent="0.25"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193"/>
    </row>
    <row r="212" spans="2:26" s="9" customFormat="1" x14ac:dyDescent="0.25"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193"/>
    </row>
    <row r="213" spans="2:26" s="9" customFormat="1" x14ac:dyDescent="0.25"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193"/>
    </row>
    <row r="214" spans="2:26" s="9" customFormat="1" x14ac:dyDescent="0.25"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193"/>
    </row>
    <row r="215" spans="2:26" s="9" customFormat="1" x14ac:dyDescent="0.25"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193"/>
    </row>
    <row r="216" spans="2:26" s="9" customFormat="1" x14ac:dyDescent="0.25"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193"/>
    </row>
    <row r="217" spans="2:26" s="9" customFormat="1" x14ac:dyDescent="0.25"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193"/>
    </row>
    <row r="218" spans="2:26" s="9" customFormat="1" x14ac:dyDescent="0.25"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193"/>
    </row>
    <row r="219" spans="2:26" s="9" customFormat="1" x14ac:dyDescent="0.25"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193"/>
    </row>
    <row r="220" spans="2:26" s="9" customFormat="1" x14ac:dyDescent="0.25"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193"/>
    </row>
    <row r="221" spans="2:26" s="9" customFormat="1" x14ac:dyDescent="0.25"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193"/>
    </row>
    <row r="222" spans="2:26" s="9" customFormat="1" x14ac:dyDescent="0.25"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193"/>
    </row>
    <row r="223" spans="2:26" s="9" customFormat="1" x14ac:dyDescent="0.25"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193"/>
    </row>
    <row r="224" spans="2:26" s="9" customFormat="1" x14ac:dyDescent="0.25"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193"/>
    </row>
    <row r="225" spans="2:26" s="9" customFormat="1" x14ac:dyDescent="0.25"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193"/>
    </row>
    <row r="226" spans="2:26" s="9" customFormat="1" x14ac:dyDescent="0.25"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193"/>
    </row>
    <row r="227" spans="2:26" s="9" customFormat="1" x14ac:dyDescent="0.25"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193"/>
    </row>
    <row r="228" spans="2:26" s="9" customFormat="1" x14ac:dyDescent="0.25"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193"/>
    </row>
    <row r="229" spans="2:26" s="9" customFormat="1" x14ac:dyDescent="0.25"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193"/>
    </row>
    <row r="230" spans="2:26" s="9" customFormat="1" x14ac:dyDescent="0.25"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193"/>
    </row>
    <row r="231" spans="2:26" s="9" customFormat="1" x14ac:dyDescent="0.25"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193"/>
    </row>
    <row r="232" spans="2:26" s="9" customFormat="1" x14ac:dyDescent="0.25"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193"/>
    </row>
    <row r="233" spans="2:26" s="9" customFormat="1" x14ac:dyDescent="0.25"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193"/>
    </row>
    <row r="234" spans="2:26" s="9" customFormat="1" x14ac:dyDescent="0.25"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193"/>
    </row>
    <row r="235" spans="2:26" s="9" customFormat="1" x14ac:dyDescent="0.25"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193"/>
    </row>
    <row r="236" spans="2:26" s="9" customFormat="1" x14ac:dyDescent="0.25"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193"/>
    </row>
    <row r="237" spans="2:26" s="9" customFormat="1" x14ac:dyDescent="0.25"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193"/>
    </row>
    <row r="238" spans="2:26" s="9" customFormat="1" x14ac:dyDescent="0.25"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193"/>
    </row>
    <row r="239" spans="2:26" s="9" customFormat="1" x14ac:dyDescent="0.25"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193"/>
    </row>
    <row r="240" spans="2:26" s="9" customFormat="1" x14ac:dyDescent="0.25"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193"/>
    </row>
    <row r="241" spans="2:26" s="9" customFormat="1" x14ac:dyDescent="0.25"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193"/>
    </row>
    <row r="242" spans="2:26" s="9" customFormat="1" x14ac:dyDescent="0.25"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193"/>
    </row>
    <row r="243" spans="2:26" s="9" customFormat="1" x14ac:dyDescent="0.25"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193"/>
    </row>
    <row r="244" spans="2:26" s="9" customFormat="1" x14ac:dyDescent="0.25"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193"/>
    </row>
    <row r="245" spans="2:26" s="9" customFormat="1" x14ac:dyDescent="0.25"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193"/>
    </row>
    <row r="246" spans="2:26" s="9" customFormat="1" x14ac:dyDescent="0.25"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193"/>
    </row>
    <row r="247" spans="2:26" s="9" customFormat="1" x14ac:dyDescent="0.25"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193"/>
    </row>
  </sheetData>
  <mergeCells count="24">
    <mergeCell ref="B56:C56"/>
    <mergeCell ref="V5:W5"/>
    <mergeCell ref="B3:B5"/>
    <mergeCell ref="C3:C5"/>
    <mergeCell ref="D5:E5"/>
    <mergeCell ref="F5:G5"/>
    <mergeCell ref="H5:I5"/>
    <mergeCell ref="J5:K5"/>
    <mergeCell ref="L5:M5"/>
    <mergeCell ref="N5:O5"/>
    <mergeCell ref="B2:Z2"/>
    <mergeCell ref="E3:Z4"/>
    <mergeCell ref="Z5:Z6"/>
    <mergeCell ref="X5:Y5"/>
    <mergeCell ref="B50:B52"/>
    <mergeCell ref="B7:B16"/>
    <mergeCell ref="B17:B19"/>
    <mergeCell ref="B20:B26"/>
    <mergeCell ref="B27:B41"/>
    <mergeCell ref="B42:B45"/>
    <mergeCell ref="B46:B49"/>
    <mergeCell ref="P5:Q5"/>
    <mergeCell ref="R5:S5"/>
    <mergeCell ref="T5:U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247"/>
  <sheetViews>
    <sheetView topLeftCell="A49" zoomScale="69" zoomScaleNormal="69" workbookViewId="0">
      <selection activeCell="C69" sqref="C69"/>
    </sheetView>
  </sheetViews>
  <sheetFormatPr baseColWidth="10" defaultRowHeight="15" x14ac:dyDescent="0.25"/>
  <cols>
    <col min="1" max="1" width="1.5703125" customWidth="1"/>
    <col min="2" max="2" width="26.5703125" style="2" customWidth="1"/>
    <col min="3" max="3" width="28.42578125" style="2" customWidth="1"/>
    <col min="4" max="4" width="7.5703125" style="2" customWidth="1"/>
    <col min="5" max="5" width="6.85546875" style="4" customWidth="1"/>
    <col min="6" max="6" width="7.140625" style="4" customWidth="1"/>
    <col min="7" max="8" width="5.28515625" style="4" customWidth="1"/>
    <col min="9" max="9" width="5.7109375" style="4" customWidth="1"/>
    <col min="10" max="10" width="7.140625" style="4" customWidth="1"/>
    <col min="11" max="11" width="7.85546875" style="4" customWidth="1"/>
    <col min="12" max="12" width="8.42578125" style="4" customWidth="1"/>
    <col min="13" max="13" width="7.85546875" style="4" customWidth="1"/>
    <col min="14" max="16" width="8.42578125" style="4" customWidth="1"/>
    <col min="17" max="17" width="8" style="4" customWidth="1"/>
    <col min="18" max="18" width="6.7109375" style="4" customWidth="1"/>
    <col min="19" max="19" width="7.28515625" style="4" customWidth="1"/>
    <col min="20" max="20" width="6.140625" style="4" customWidth="1"/>
    <col min="21" max="21" width="8.7109375" style="4" customWidth="1"/>
    <col min="22" max="22" width="6.140625" style="4" customWidth="1"/>
    <col min="23" max="23" width="8.7109375" style="4" customWidth="1"/>
    <col min="24" max="24" width="8.28515625" style="4" customWidth="1"/>
    <col min="25" max="25" width="8.7109375" style="4" customWidth="1"/>
    <col min="26" max="26" width="17.85546875" style="193" customWidth="1"/>
  </cols>
  <sheetData>
    <row r="2" spans="2:26" ht="47.25" customHeight="1" x14ac:dyDescent="0.25">
      <c r="B2" s="206" t="s">
        <v>51</v>
      </c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</row>
    <row r="3" spans="2:26" s="6" customFormat="1" ht="27" customHeight="1" x14ac:dyDescent="0.25">
      <c r="B3" s="233" t="s">
        <v>0</v>
      </c>
      <c r="C3" s="235" t="s">
        <v>1</v>
      </c>
      <c r="D3" s="15"/>
      <c r="E3" s="210" t="s">
        <v>77</v>
      </c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</row>
    <row r="4" spans="2:26" s="6" customFormat="1" ht="25.5" customHeight="1" thickBot="1" x14ac:dyDescent="0.3">
      <c r="B4" s="234"/>
      <c r="C4" s="236"/>
      <c r="D4" s="15"/>
      <c r="E4" s="210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</row>
    <row r="5" spans="2:26" s="1" customFormat="1" ht="54.75" customHeight="1" thickBot="1" x14ac:dyDescent="0.3">
      <c r="B5" s="234"/>
      <c r="C5" s="236"/>
      <c r="D5" s="237" t="s">
        <v>59</v>
      </c>
      <c r="E5" s="238"/>
      <c r="F5" s="239" t="s">
        <v>56</v>
      </c>
      <c r="G5" s="240"/>
      <c r="H5" s="219" t="s">
        <v>57</v>
      </c>
      <c r="I5" s="220"/>
      <c r="J5" s="219" t="s">
        <v>60</v>
      </c>
      <c r="K5" s="220"/>
      <c r="L5" s="231" t="s">
        <v>70</v>
      </c>
      <c r="M5" s="220"/>
      <c r="N5" s="232" t="s">
        <v>74</v>
      </c>
      <c r="O5" s="232"/>
      <c r="P5" s="219" t="s">
        <v>58</v>
      </c>
      <c r="Q5" s="220"/>
      <c r="R5" s="219" t="s">
        <v>61</v>
      </c>
      <c r="S5" s="220"/>
      <c r="T5" s="219" t="s">
        <v>62</v>
      </c>
      <c r="U5" s="220"/>
      <c r="V5" s="219" t="s">
        <v>69</v>
      </c>
      <c r="W5" s="220"/>
      <c r="X5" s="219" t="s">
        <v>71</v>
      </c>
      <c r="Y5" s="220"/>
      <c r="Z5" s="217" t="s">
        <v>54</v>
      </c>
    </row>
    <row r="6" spans="2:26" s="3" customFormat="1" ht="23.25" customHeight="1" thickBot="1" x14ac:dyDescent="0.3">
      <c r="B6" s="16"/>
      <c r="C6" s="16"/>
      <c r="D6" s="16" t="s">
        <v>66</v>
      </c>
      <c r="E6" s="16" t="s">
        <v>67</v>
      </c>
      <c r="F6" s="16" t="s">
        <v>66</v>
      </c>
      <c r="G6" s="21" t="s">
        <v>67</v>
      </c>
      <c r="H6" s="5" t="s">
        <v>66</v>
      </c>
      <c r="I6" s="21" t="s">
        <v>67</v>
      </c>
      <c r="J6" s="5" t="s">
        <v>66</v>
      </c>
      <c r="K6" s="21" t="s">
        <v>67</v>
      </c>
      <c r="L6" s="5" t="s">
        <v>66</v>
      </c>
      <c r="M6" s="21" t="s">
        <v>67</v>
      </c>
      <c r="N6" s="62" t="s">
        <v>66</v>
      </c>
      <c r="O6" s="62" t="s">
        <v>67</v>
      </c>
      <c r="P6" s="5" t="s">
        <v>66</v>
      </c>
      <c r="Q6" s="21" t="s">
        <v>67</v>
      </c>
      <c r="R6" s="5" t="s">
        <v>66</v>
      </c>
      <c r="S6" s="25" t="s">
        <v>67</v>
      </c>
      <c r="T6" s="5" t="s">
        <v>66</v>
      </c>
      <c r="U6" s="5" t="s">
        <v>67</v>
      </c>
      <c r="V6" s="5" t="s">
        <v>66</v>
      </c>
      <c r="W6" s="5" t="s">
        <v>67</v>
      </c>
      <c r="X6" s="5" t="s">
        <v>66</v>
      </c>
      <c r="Y6" s="5" t="s">
        <v>67</v>
      </c>
      <c r="Z6" s="218"/>
    </row>
    <row r="7" spans="2:26" ht="27.75" customHeight="1" thickBot="1" x14ac:dyDescent="0.3">
      <c r="B7" s="209">
        <f>-----------'2014'!L105</f>
        <v>0</v>
      </c>
      <c r="C7" s="18" t="s">
        <v>7</v>
      </c>
      <c r="D7" s="7"/>
      <c r="E7" s="18"/>
      <c r="F7" s="7"/>
      <c r="G7" s="22"/>
      <c r="H7" s="7"/>
      <c r="I7" s="22"/>
      <c r="J7" s="7"/>
      <c r="K7" s="22"/>
      <c r="L7" s="7"/>
      <c r="M7" s="22"/>
      <c r="N7" s="63"/>
      <c r="O7" s="63"/>
      <c r="P7" s="7"/>
      <c r="Q7" s="18"/>
      <c r="R7" s="7"/>
      <c r="S7" s="18"/>
      <c r="T7" s="7"/>
      <c r="U7" s="18"/>
      <c r="V7" s="7"/>
      <c r="W7" s="18"/>
      <c r="X7" s="7"/>
      <c r="Y7" s="18"/>
      <c r="Z7" s="60"/>
    </row>
    <row r="8" spans="2:26" ht="15.75" thickBot="1" x14ac:dyDescent="0.3">
      <c r="B8" s="209"/>
      <c r="C8" s="18" t="s">
        <v>8</v>
      </c>
      <c r="D8" s="7"/>
      <c r="E8" s="18"/>
      <c r="F8" s="54">
        <v>15</v>
      </c>
      <c r="G8" s="60"/>
      <c r="H8" s="7"/>
      <c r="I8" s="22"/>
      <c r="J8" s="54">
        <v>10</v>
      </c>
      <c r="K8" s="60">
        <v>15</v>
      </c>
      <c r="L8" s="54">
        <v>6</v>
      </c>
      <c r="M8" s="60">
        <v>4</v>
      </c>
      <c r="N8" s="66">
        <v>100</v>
      </c>
      <c r="O8" s="66">
        <v>200</v>
      </c>
      <c r="P8" s="54">
        <v>200</v>
      </c>
      <c r="Q8" s="59">
        <v>350</v>
      </c>
      <c r="R8" s="7"/>
      <c r="S8" s="18"/>
      <c r="T8" s="7"/>
      <c r="U8" s="18"/>
      <c r="V8" s="7"/>
      <c r="W8" s="18"/>
      <c r="X8" s="7"/>
      <c r="Y8" s="18"/>
      <c r="Z8" s="60">
        <f>SUM(D8:Y8)</f>
        <v>900</v>
      </c>
    </row>
    <row r="9" spans="2:26" ht="13.5" customHeight="1" thickBot="1" x14ac:dyDescent="0.3">
      <c r="B9" s="209"/>
      <c r="C9" s="18" t="s">
        <v>9</v>
      </c>
      <c r="D9" s="7"/>
      <c r="E9" s="18"/>
      <c r="F9" s="7"/>
      <c r="G9" s="22"/>
      <c r="H9" s="7"/>
      <c r="I9" s="22"/>
      <c r="J9" s="7"/>
      <c r="K9" s="22"/>
      <c r="L9" s="7"/>
      <c r="M9" s="22"/>
      <c r="N9" s="63"/>
      <c r="O9" s="63"/>
      <c r="P9" s="7"/>
      <c r="Q9" s="18"/>
      <c r="R9" s="7"/>
      <c r="S9" s="18"/>
      <c r="T9" s="7"/>
      <c r="U9" s="18"/>
      <c r="V9" s="7"/>
      <c r="W9" s="18"/>
      <c r="X9" s="7"/>
      <c r="Y9" s="18"/>
      <c r="Z9" s="60">
        <f t="shared" ref="Z9:Z52" si="0">SUM(D9:Y9)</f>
        <v>0</v>
      </c>
    </row>
    <row r="10" spans="2:26" ht="15.75" thickBot="1" x14ac:dyDescent="0.3">
      <c r="B10" s="209"/>
      <c r="C10" s="18" t="s">
        <v>10</v>
      </c>
      <c r="D10" s="7"/>
      <c r="E10" s="18"/>
      <c r="F10" s="54">
        <v>10</v>
      </c>
      <c r="G10" s="60"/>
      <c r="H10" s="7"/>
      <c r="I10" s="22"/>
      <c r="J10" s="54">
        <v>13</v>
      </c>
      <c r="K10" s="60">
        <v>10</v>
      </c>
      <c r="L10" s="54">
        <v>2</v>
      </c>
      <c r="M10" s="60">
        <v>2</v>
      </c>
      <c r="N10" s="66">
        <v>200</v>
      </c>
      <c r="O10" s="66">
        <v>100</v>
      </c>
      <c r="P10" s="54">
        <v>150</v>
      </c>
      <c r="Q10" s="59">
        <v>156</v>
      </c>
      <c r="R10" s="7"/>
      <c r="S10" s="18"/>
      <c r="T10" s="7"/>
      <c r="U10" s="18"/>
      <c r="V10" s="7"/>
      <c r="W10" s="18"/>
      <c r="X10" s="7"/>
      <c r="Y10" s="18"/>
      <c r="Z10" s="60">
        <f t="shared" si="0"/>
        <v>643</v>
      </c>
    </row>
    <row r="11" spans="2:26" ht="27" customHeight="1" thickBot="1" x14ac:dyDescent="0.3">
      <c r="B11" s="209"/>
      <c r="C11" s="19" t="s">
        <v>45</v>
      </c>
      <c r="D11" s="8"/>
      <c r="E11" s="19"/>
      <c r="F11" s="8"/>
      <c r="G11" s="23"/>
      <c r="H11" s="8"/>
      <c r="I11" s="23"/>
      <c r="J11" s="8"/>
      <c r="K11" s="23"/>
      <c r="L11" s="8"/>
      <c r="M11" s="23"/>
      <c r="N11" s="64"/>
      <c r="O11" s="64"/>
      <c r="P11" s="8"/>
      <c r="Q11" s="19"/>
      <c r="R11" s="8"/>
      <c r="S11" s="19"/>
      <c r="T11" s="8"/>
      <c r="U11" s="19"/>
      <c r="V11" s="8"/>
      <c r="W11" s="19"/>
      <c r="X11" s="8"/>
      <c r="Y11" s="19"/>
      <c r="Z11" s="60">
        <f t="shared" si="0"/>
        <v>0</v>
      </c>
    </row>
    <row r="12" spans="2:26" ht="27" thickBot="1" x14ac:dyDescent="0.3">
      <c r="B12" s="209"/>
      <c r="C12" s="19" t="s">
        <v>46</v>
      </c>
      <c r="D12" s="8"/>
      <c r="E12" s="19"/>
      <c r="F12" s="8"/>
      <c r="G12" s="23"/>
      <c r="H12" s="8"/>
      <c r="I12" s="23"/>
      <c r="J12" s="8"/>
      <c r="K12" s="23"/>
      <c r="L12" s="8"/>
      <c r="M12" s="23"/>
      <c r="N12" s="64"/>
      <c r="O12" s="64"/>
      <c r="P12" s="8"/>
      <c r="Q12" s="19"/>
      <c r="R12" s="8"/>
      <c r="S12" s="19"/>
      <c r="T12" s="8"/>
      <c r="U12" s="19"/>
      <c r="V12" s="8"/>
      <c r="W12" s="19"/>
      <c r="X12" s="8"/>
      <c r="Y12" s="19"/>
      <c r="Z12" s="60">
        <f t="shared" si="0"/>
        <v>0</v>
      </c>
    </row>
    <row r="13" spans="2:26" ht="27" thickBot="1" x14ac:dyDescent="0.3">
      <c r="B13" s="209"/>
      <c r="C13" s="19" t="s">
        <v>47</v>
      </c>
      <c r="D13" s="8"/>
      <c r="E13" s="19"/>
      <c r="F13" s="8"/>
      <c r="G13" s="23"/>
      <c r="H13" s="8"/>
      <c r="I13" s="23"/>
      <c r="J13" s="8"/>
      <c r="K13" s="23"/>
      <c r="L13" s="8"/>
      <c r="M13" s="23"/>
      <c r="N13" s="64"/>
      <c r="O13" s="64"/>
      <c r="P13" s="8"/>
      <c r="Q13" s="19"/>
      <c r="R13" s="8"/>
      <c r="S13" s="19"/>
      <c r="T13" s="8"/>
      <c r="U13" s="19"/>
      <c r="V13" s="8"/>
      <c r="W13" s="19"/>
      <c r="X13" s="8"/>
      <c r="Y13" s="19"/>
      <c r="Z13" s="60">
        <f t="shared" si="0"/>
        <v>0</v>
      </c>
    </row>
    <row r="14" spans="2:26" ht="27" thickBot="1" x14ac:dyDescent="0.3">
      <c r="B14" s="209"/>
      <c r="C14" s="19" t="s">
        <v>48</v>
      </c>
      <c r="D14" s="8"/>
      <c r="E14" s="19"/>
      <c r="F14" s="8"/>
      <c r="G14" s="23"/>
      <c r="H14" s="8"/>
      <c r="I14" s="19"/>
      <c r="J14" s="8"/>
      <c r="K14" s="23"/>
      <c r="L14" s="8"/>
      <c r="M14" s="23"/>
      <c r="N14" s="64"/>
      <c r="O14" s="64"/>
      <c r="P14" s="8"/>
      <c r="Q14" s="19"/>
      <c r="R14" s="8"/>
      <c r="S14" s="19"/>
      <c r="T14" s="8"/>
      <c r="U14" s="19"/>
      <c r="V14" s="8"/>
      <c r="W14" s="19"/>
      <c r="X14" s="8"/>
      <c r="Y14" s="19"/>
      <c r="Z14" s="60">
        <f t="shared" si="0"/>
        <v>0</v>
      </c>
    </row>
    <row r="15" spans="2:26" ht="15.75" thickBot="1" x14ac:dyDescent="0.3">
      <c r="B15" s="209"/>
      <c r="C15" s="18" t="s">
        <v>11</v>
      </c>
      <c r="D15" s="7"/>
      <c r="E15" s="18"/>
      <c r="F15" s="7"/>
      <c r="G15" s="22"/>
      <c r="H15" s="7"/>
      <c r="I15" s="18"/>
      <c r="J15" s="7"/>
      <c r="K15" s="22"/>
      <c r="L15" s="7"/>
      <c r="M15" s="22"/>
      <c r="N15" s="63"/>
      <c r="O15" s="63"/>
      <c r="P15" s="7"/>
      <c r="Q15" s="18"/>
      <c r="R15" s="7"/>
      <c r="S15" s="18"/>
      <c r="T15" s="7"/>
      <c r="U15" s="18"/>
      <c r="V15" s="7"/>
      <c r="W15" s="18"/>
      <c r="X15" s="7"/>
      <c r="Y15" s="18"/>
      <c r="Z15" s="60">
        <f t="shared" si="0"/>
        <v>0</v>
      </c>
    </row>
    <row r="16" spans="2:26" ht="15.75" thickBot="1" x14ac:dyDescent="0.3">
      <c r="B16" s="224"/>
      <c r="C16" s="30" t="s">
        <v>12</v>
      </c>
      <c r="D16" s="31"/>
      <c r="E16" s="30"/>
      <c r="F16" s="31"/>
      <c r="G16" s="32"/>
      <c r="H16" s="31"/>
      <c r="I16" s="30"/>
      <c r="J16" s="31"/>
      <c r="K16" s="32"/>
      <c r="L16" s="31"/>
      <c r="M16" s="32"/>
      <c r="N16" s="63"/>
      <c r="O16" s="63"/>
      <c r="P16" s="31"/>
      <c r="Q16" s="30"/>
      <c r="R16" s="31"/>
      <c r="S16" s="30"/>
      <c r="T16" s="31"/>
      <c r="U16" s="30"/>
      <c r="V16" s="31"/>
      <c r="W16" s="30"/>
      <c r="X16" s="31"/>
      <c r="Y16" s="30"/>
      <c r="Z16" s="60">
        <f t="shared" si="0"/>
        <v>0</v>
      </c>
    </row>
    <row r="17" spans="2:26" ht="15.75" thickBot="1" x14ac:dyDescent="0.3">
      <c r="B17" s="225" t="s">
        <v>3</v>
      </c>
      <c r="C17" s="27" t="s">
        <v>13</v>
      </c>
      <c r="D17" s="28"/>
      <c r="E17" s="27"/>
      <c r="F17" s="57">
        <v>12</v>
      </c>
      <c r="G17" s="58"/>
      <c r="H17" s="28"/>
      <c r="I17" s="27"/>
      <c r="J17" s="57">
        <v>6</v>
      </c>
      <c r="K17" s="58">
        <v>10</v>
      </c>
      <c r="L17" s="57">
        <v>3</v>
      </c>
      <c r="M17" s="58">
        <v>2</v>
      </c>
      <c r="N17" s="66">
        <v>80</v>
      </c>
      <c r="O17" s="66">
        <v>100</v>
      </c>
      <c r="P17" s="57">
        <v>150</v>
      </c>
      <c r="Q17" s="67">
        <v>255</v>
      </c>
      <c r="R17" s="28"/>
      <c r="S17" s="27"/>
      <c r="T17" s="28"/>
      <c r="U17" s="27"/>
      <c r="V17" s="28"/>
      <c r="W17" s="27"/>
      <c r="X17" s="28"/>
      <c r="Y17" s="27"/>
      <c r="Z17" s="60">
        <f t="shared" si="0"/>
        <v>618</v>
      </c>
    </row>
    <row r="18" spans="2:26" ht="15.75" thickBot="1" x14ac:dyDescent="0.3">
      <c r="B18" s="209"/>
      <c r="C18" s="18" t="s">
        <v>14</v>
      </c>
      <c r="D18" s="7"/>
      <c r="E18" s="18"/>
      <c r="F18" s="54">
        <v>9</v>
      </c>
      <c r="G18" s="59"/>
      <c r="H18" s="7"/>
      <c r="I18" s="18"/>
      <c r="J18" s="54">
        <v>5</v>
      </c>
      <c r="K18" s="60">
        <v>9</v>
      </c>
      <c r="L18" s="54">
        <v>1</v>
      </c>
      <c r="M18" s="60">
        <v>1</v>
      </c>
      <c r="N18" s="66">
        <v>85</v>
      </c>
      <c r="O18" s="66">
        <v>90</v>
      </c>
      <c r="P18" s="7">
        <v>138</v>
      </c>
      <c r="Q18" s="18">
        <v>250</v>
      </c>
      <c r="R18" s="7"/>
      <c r="S18" s="18"/>
      <c r="T18" s="7"/>
      <c r="U18" s="18"/>
      <c r="V18" s="7"/>
      <c r="W18" s="18"/>
      <c r="X18" s="7"/>
      <c r="Y18" s="18"/>
      <c r="Z18" s="60">
        <f t="shared" si="0"/>
        <v>588</v>
      </c>
    </row>
    <row r="19" spans="2:26" ht="15.75" thickBot="1" x14ac:dyDescent="0.3">
      <c r="B19" s="224"/>
      <c r="C19" s="30" t="s">
        <v>15</v>
      </c>
      <c r="D19" s="31"/>
      <c r="E19" s="30"/>
      <c r="F19" s="31"/>
      <c r="G19" s="30"/>
      <c r="H19" s="31"/>
      <c r="I19" s="30"/>
      <c r="J19" s="31"/>
      <c r="K19" s="32"/>
      <c r="L19" s="31"/>
      <c r="M19" s="32"/>
      <c r="N19" s="63"/>
      <c r="O19" s="63"/>
      <c r="P19" s="31"/>
      <c r="Q19" s="30"/>
      <c r="R19" s="31"/>
      <c r="S19" s="30"/>
      <c r="T19" s="31"/>
      <c r="U19" s="30"/>
      <c r="V19" s="31"/>
      <c r="W19" s="30"/>
      <c r="X19" s="31"/>
      <c r="Y19" s="30"/>
      <c r="Z19" s="60">
        <f t="shared" si="0"/>
        <v>0</v>
      </c>
    </row>
    <row r="20" spans="2:26" ht="26.25" thickBot="1" x14ac:dyDescent="0.3">
      <c r="B20" s="226" t="s">
        <v>4</v>
      </c>
      <c r="C20" s="52" t="s">
        <v>16</v>
      </c>
      <c r="D20" s="34"/>
      <c r="E20" s="27"/>
      <c r="F20" s="28"/>
      <c r="G20" s="27"/>
      <c r="H20" s="28"/>
      <c r="I20" s="27"/>
      <c r="J20" s="28"/>
      <c r="K20" s="29"/>
      <c r="L20" s="28"/>
      <c r="M20" s="29"/>
      <c r="N20" s="63"/>
      <c r="O20" s="63"/>
      <c r="P20" s="28"/>
      <c r="Q20" s="27"/>
      <c r="R20" s="28"/>
      <c r="S20" s="27"/>
      <c r="T20" s="28"/>
      <c r="U20" s="27"/>
      <c r="V20" s="28"/>
      <c r="W20" s="27"/>
      <c r="X20" s="28"/>
      <c r="Y20" s="27"/>
      <c r="Z20" s="60">
        <f t="shared" si="0"/>
        <v>0</v>
      </c>
    </row>
    <row r="21" spans="2:26" ht="27" thickBot="1" x14ac:dyDescent="0.3">
      <c r="B21" s="209"/>
      <c r="C21" s="19" t="s">
        <v>37</v>
      </c>
      <c r="D21" s="8"/>
      <c r="E21" s="19"/>
      <c r="F21" s="8"/>
      <c r="G21" s="19"/>
      <c r="H21" s="8"/>
      <c r="I21" s="19"/>
      <c r="J21" s="8"/>
      <c r="K21" s="23"/>
      <c r="L21" s="8"/>
      <c r="M21" s="23"/>
      <c r="N21" s="64"/>
      <c r="O21" s="64"/>
      <c r="P21" s="8"/>
      <c r="Q21" s="19"/>
      <c r="R21" s="8"/>
      <c r="S21" s="19"/>
      <c r="T21" s="8"/>
      <c r="U21" s="19"/>
      <c r="V21" s="8"/>
      <c r="W21" s="19"/>
      <c r="X21" s="8"/>
      <c r="Y21" s="19"/>
      <c r="Z21" s="60">
        <f t="shared" si="0"/>
        <v>0</v>
      </c>
    </row>
    <row r="22" spans="2:26" ht="15.75" thickBot="1" x14ac:dyDescent="0.3">
      <c r="B22" s="209"/>
      <c r="C22" s="19" t="s">
        <v>36</v>
      </c>
      <c r="D22" s="8"/>
      <c r="E22" s="19"/>
      <c r="F22" s="56">
        <v>15</v>
      </c>
      <c r="G22" s="55"/>
      <c r="H22" s="8"/>
      <c r="I22" s="19"/>
      <c r="J22" s="56">
        <v>20</v>
      </c>
      <c r="K22" s="61">
        <v>30</v>
      </c>
      <c r="L22" s="56">
        <v>4</v>
      </c>
      <c r="M22" s="61">
        <v>3</v>
      </c>
      <c r="N22" s="65">
        <v>159</v>
      </c>
      <c r="O22" s="65">
        <v>180</v>
      </c>
      <c r="P22" s="56">
        <v>300</v>
      </c>
      <c r="Q22" s="55">
        <v>260</v>
      </c>
      <c r="R22" s="8"/>
      <c r="S22" s="19"/>
      <c r="T22" s="8"/>
      <c r="U22" s="19"/>
      <c r="V22" s="8"/>
      <c r="W22" s="19"/>
      <c r="X22" s="8"/>
      <c r="Y22" s="19"/>
      <c r="Z22" s="60">
        <f t="shared" si="0"/>
        <v>971</v>
      </c>
    </row>
    <row r="23" spans="2:26" ht="15.75" thickBot="1" x14ac:dyDescent="0.3">
      <c r="B23" s="209"/>
      <c r="C23" s="18" t="s">
        <v>17</v>
      </c>
      <c r="D23" s="7"/>
      <c r="E23" s="18"/>
      <c r="F23" s="54">
        <v>10</v>
      </c>
      <c r="G23" s="59"/>
      <c r="H23" s="7"/>
      <c r="I23" s="18"/>
      <c r="J23" s="54">
        <v>10</v>
      </c>
      <c r="K23" s="60">
        <v>16</v>
      </c>
      <c r="L23" s="54">
        <v>3</v>
      </c>
      <c r="M23" s="60">
        <v>3</v>
      </c>
      <c r="N23" s="66">
        <v>56</v>
      </c>
      <c r="O23" s="66">
        <v>70</v>
      </c>
      <c r="P23" s="54">
        <v>200</v>
      </c>
      <c r="Q23" s="59">
        <v>140</v>
      </c>
      <c r="R23" s="7"/>
      <c r="S23" s="18"/>
      <c r="T23" s="7"/>
      <c r="U23" s="18"/>
      <c r="V23" s="7"/>
      <c r="W23" s="18"/>
      <c r="X23" s="7"/>
      <c r="Y23" s="18"/>
      <c r="Z23" s="60">
        <f>SUM(D23:Y23)</f>
        <v>508</v>
      </c>
    </row>
    <row r="24" spans="2:26" ht="15" customHeight="1" thickBot="1" x14ac:dyDescent="0.3">
      <c r="B24" s="209"/>
      <c r="C24" s="18" t="s">
        <v>18</v>
      </c>
      <c r="D24" s="7"/>
      <c r="E24" s="18"/>
      <c r="F24" s="54">
        <v>14</v>
      </c>
      <c r="G24" s="59"/>
      <c r="H24" s="7"/>
      <c r="I24" s="18"/>
      <c r="J24" s="7">
        <v>11</v>
      </c>
      <c r="K24" s="22">
        <v>18</v>
      </c>
      <c r="L24" s="54">
        <v>2</v>
      </c>
      <c r="M24" s="59">
        <v>2</v>
      </c>
      <c r="N24" s="66">
        <v>50</v>
      </c>
      <c r="O24" s="66">
        <v>56</v>
      </c>
      <c r="P24" s="54">
        <v>136</v>
      </c>
      <c r="Q24" s="59">
        <v>188</v>
      </c>
      <c r="R24" s="7"/>
      <c r="S24" s="18"/>
      <c r="T24" s="7"/>
      <c r="U24" s="18"/>
      <c r="V24" s="7"/>
      <c r="W24" s="18"/>
      <c r="X24" s="7"/>
      <c r="Y24" s="18"/>
      <c r="Z24" s="60">
        <f t="shared" si="0"/>
        <v>477</v>
      </c>
    </row>
    <row r="25" spans="2:26" ht="27" thickBot="1" x14ac:dyDescent="0.3">
      <c r="B25" s="209"/>
      <c r="C25" s="19" t="s">
        <v>38</v>
      </c>
      <c r="D25" s="8"/>
      <c r="E25" s="19"/>
      <c r="F25" s="8"/>
      <c r="G25" s="19"/>
      <c r="H25" s="8"/>
      <c r="I25" s="19"/>
      <c r="J25" s="8"/>
      <c r="K25" s="23"/>
      <c r="L25" s="8"/>
      <c r="M25" s="19"/>
      <c r="N25" s="64"/>
      <c r="O25" s="64"/>
      <c r="P25" s="8"/>
      <c r="Q25" s="19"/>
      <c r="R25" s="8"/>
      <c r="S25" s="19"/>
      <c r="T25" s="8"/>
      <c r="U25" s="19"/>
      <c r="V25" s="8"/>
      <c r="W25" s="19"/>
      <c r="X25" s="8"/>
      <c r="Y25" s="19"/>
      <c r="Z25" s="60">
        <f t="shared" si="0"/>
        <v>0</v>
      </c>
    </row>
    <row r="26" spans="2:26" ht="26.25" thickBot="1" x14ac:dyDescent="0.3">
      <c r="B26" s="224"/>
      <c r="C26" s="30" t="s">
        <v>19</v>
      </c>
      <c r="D26" s="31"/>
      <c r="E26" s="30"/>
      <c r="F26" s="31"/>
      <c r="G26" s="30"/>
      <c r="H26" s="31"/>
      <c r="I26" s="30"/>
      <c r="J26" s="31"/>
      <c r="K26" s="32"/>
      <c r="L26" s="31"/>
      <c r="M26" s="30"/>
      <c r="N26" s="63"/>
      <c r="O26" s="63"/>
      <c r="P26" s="31"/>
      <c r="Q26" s="30"/>
      <c r="R26" s="31"/>
      <c r="S26" s="30"/>
      <c r="T26" s="31"/>
      <c r="U26" s="30"/>
      <c r="V26" s="31"/>
      <c r="W26" s="30"/>
      <c r="X26" s="31"/>
      <c r="Y26" s="30"/>
      <c r="Z26" s="60">
        <f t="shared" si="0"/>
        <v>0</v>
      </c>
    </row>
    <row r="27" spans="2:26" ht="24.75" customHeight="1" thickBot="1" x14ac:dyDescent="0.3">
      <c r="B27" s="226" t="s">
        <v>5</v>
      </c>
      <c r="C27" s="33" t="s">
        <v>20</v>
      </c>
      <c r="D27" s="28"/>
      <c r="E27" s="27"/>
      <c r="F27" s="28"/>
      <c r="G27" s="27"/>
      <c r="H27" s="28"/>
      <c r="I27" s="27"/>
      <c r="J27" s="28"/>
      <c r="K27" s="29"/>
      <c r="L27" s="28"/>
      <c r="M27" s="27"/>
      <c r="N27" s="63"/>
      <c r="O27" s="63"/>
      <c r="P27" s="28"/>
      <c r="Q27" s="27"/>
      <c r="R27" s="28"/>
      <c r="S27" s="27"/>
      <c r="T27" s="28"/>
      <c r="U27" s="27"/>
      <c r="V27" s="28"/>
      <c r="W27" s="27"/>
      <c r="X27" s="28"/>
      <c r="Y27" s="27"/>
      <c r="Z27" s="60">
        <f t="shared" si="0"/>
        <v>0</v>
      </c>
    </row>
    <row r="28" spans="2:26" ht="15.75" thickBot="1" x14ac:dyDescent="0.3">
      <c r="B28" s="209"/>
      <c r="C28" s="18" t="s">
        <v>21</v>
      </c>
      <c r="D28" s="7"/>
      <c r="E28" s="18"/>
      <c r="F28" s="54">
        <v>8</v>
      </c>
      <c r="G28" s="59"/>
      <c r="H28" s="7"/>
      <c r="I28" s="18"/>
      <c r="J28" s="54">
        <v>9</v>
      </c>
      <c r="K28" s="60">
        <v>5</v>
      </c>
      <c r="L28" s="7"/>
      <c r="M28" s="18"/>
      <c r="N28" s="66">
        <v>40</v>
      </c>
      <c r="O28" s="66">
        <v>50</v>
      </c>
      <c r="P28" s="7">
        <v>98</v>
      </c>
      <c r="Q28" s="18">
        <v>170</v>
      </c>
      <c r="R28" s="7"/>
      <c r="S28" s="18"/>
      <c r="T28" s="7"/>
      <c r="U28" s="18"/>
      <c r="V28" s="7"/>
      <c r="W28" s="18"/>
      <c r="X28" s="7"/>
      <c r="Y28" s="18"/>
      <c r="Z28" s="60">
        <f t="shared" si="0"/>
        <v>380</v>
      </c>
    </row>
    <row r="29" spans="2:26" ht="26.25" thickBot="1" x14ac:dyDescent="0.3">
      <c r="B29" s="209"/>
      <c r="C29" s="18" t="s">
        <v>22</v>
      </c>
      <c r="D29" s="7"/>
      <c r="E29" s="18"/>
      <c r="F29" s="54"/>
      <c r="G29" s="59"/>
      <c r="H29" s="7"/>
      <c r="I29" s="18"/>
      <c r="J29" s="54"/>
      <c r="K29" s="60"/>
      <c r="L29" s="54"/>
      <c r="M29" s="59"/>
      <c r="N29" s="66"/>
      <c r="O29" s="66"/>
      <c r="P29" s="7"/>
      <c r="Q29" s="18"/>
      <c r="R29" s="7"/>
      <c r="S29" s="18"/>
      <c r="T29" s="7"/>
      <c r="U29" s="18"/>
      <c r="V29" s="7"/>
      <c r="W29" s="18"/>
      <c r="X29" s="7"/>
      <c r="Y29" s="18"/>
      <c r="Z29" s="60">
        <f t="shared" si="0"/>
        <v>0</v>
      </c>
    </row>
    <row r="30" spans="2:26" ht="15.75" thickBot="1" x14ac:dyDescent="0.3">
      <c r="B30" s="209"/>
      <c r="C30" s="18" t="s">
        <v>23</v>
      </c>
      <c r="D30" s="7"/>
      <c r="E30" s="18"/>
      <c r="F30" s="7">
        <v>6</v>
      </c>
      <c r="G30" s="18"/>
      <c r="H30" s="7"/>
      <c r="I30" s="18"/>
      <c r="J30" s="7"/>
      <c r="K30" s="22"/>
      <c r="L30" s="7"/>
      <c r="M30" s="18"/>
      <c r="N30" s="63"/>
      <c r="O30" s="63"/>
      <c r="P30" s="7">
        <v>60</v>
      </c>
      <c r="Q30" s="18">
        <v>200</v>
      </c>
      <c r="R30" s="7"/>
      <c r="S30" s="18"/>
      <c r="T30" s="7"/>
      <c r="U30" s="18"/>
      <c r="V30" s="7"/>
      <c r="W30" s="18"/>
      <c r="X30" s="7"/>
      <c r="Y30" s="18"/>
      <c r="Z30" s="60">
        <f t="shared" si="0"/>
        <v>266</v>
      </c>
    </row>
    <row r="31" spans="2:26" ht="15.75" thickBot="1" x14ac:dyDescent="0.3">
      <c r="B31" s="209"/>
      <c r="C31" s="18" t="s">
        <v>24</v>
      </c>
      <c r="D31" s="7"/>
      <c r="E31" s="18"/>
      <c r="F31" s="7"/>
      <c r="G31" s="18"/>
      <c r="H31" s="7"/>
      <c r="I31" s="18"/>
      <c r="J31" s="7"/>
      <c r="K31" s="22"/>
      <c r="L31" s="7"/>
      <c r="M31" s="18"/>
      <c r="N31" s="63"/>
      <c r="O31" s="63"/>
      <c r="P31" s="7"/>
      <c r="Q31" s="18"/>
      <c r="R31" s="7"/>
      <c r="S31" s="18"/>
      <c r="T31" s="7"/>
      <c r="U31" s="18"/>
      <c r="V31" s="7"/>
      <c r="W31" s="18"/>
      <c r="X31" s="7"/>
      <c r="Y31" s="18"/>
      <c r="Z31" s="60">
        <f t="shared" si="0"/>
        <v>0</v>
      </c>
    </row>
    <row r="32" spans="2:26" ht="15.75" thickBot="1" x14ac:dyDescent="0.3">
      <c r="B32" s="209"/>
      <c r="C32" s="18" t="s">
        <v>25</v>
      </c>
      <c r="D32" s="7"/>
      <c r="E32" s="18"/>
      <c r="F32" s="7"/>
      <c r="G32" s="18"/>
      <c r="H32" s="7"/>
      <c r="I32" s="18"/>
      <c r="J32" s="7"/>
      <c r="K32" s="22"/>
      <c r="L32" s="7"/>
      <c r="M32" s="18"/>
      <c r="N32" s="63"/>
      <c r="O32" s="63"/>
      <c r="P32" s="7"/>
      <c r="Q32" s="18"/>
      <c r="R32" s="7"/>
      <c r="S32" s="18"/>
      <c r="T32" s="7"/>
      <c r="U32" s="18"/>
      <c r="V32" s="7"/>
      <c r="W32" s="18"/>
      <c r="X32" s="7"/>
      <c r="Y32" s="18"/>
      <c r="Z32" s="60">
        <f t="shared" si="0"/>
        <v>0</v>
      </c>
    </row>
    <row r="33" spans="1:26" ht="15.75" thickBot="1" x14ac:dyDescent="0.3">
      <c r="B33" s="209"/>
      <c r="C33" s="19" t="s">
        <v>39</v>
      </c>
      <c r="D33" s="8"/>
      <c r="E33" s="19"/>
      <c r="F33" s="8">
        <v>9</v>
      </c>
      <c r="G33" s="19"/>
      <c r="H33" s="8"/>
      <c r="I33" s="19"/>
      <c r="J33" s="8">
        <v>8</v>
      </c>
      <c r="K33" s="23">
        <v>10</v>
      </c>
      <c r="L33" s="8">
        <v>1</v>
      </c>
      <c r="M33" s="19">
        <v>1</v>
      </c>
      <c r="N33" s="64">
        <v>30</v>
      </c>
      <c r="O33" s="64">
        <v>35</v>
      </c>
      <c r="P33" s="8">
        <v>150</v>
      </c>
      <c r="Q33" s="19">
        <v>155</v>
      </c>
      <c r="R33" s="8"/>
      <c r="S33" s="19"/>
      <c r="T33" s="8"/>
      <c r="U33" s="19"/>
      <c r="V33" s="8"/>
      <c r="W33" s="19"/>
      <c r="X33" s="8"/>
      <c r="Y33" s="19"/>
      <c r="Z33" s="60">
        <f t="shared" si="0"/>
        <v>399</v>
      </c>
    </row>
    <row r="34" spans="1:26" ht="27" thickBot="1" x14ac:dyDescent="0.3">
      <c r="B34" s="209"/>
      <c r="C34" s="19" t="s">
        <v>40</v>
      </c>
      <c r="D34" s="8"/>
      <c r="E34" s="19"/>
      <c r="F34" s="8"/>
      <c r="G34" s="19"/>
      <c r="H34" s="8"/>
      <c r="I34" s="19"/>
      <c r="J34" s="8"/>
      <c r="K34" s="23"/>
      <c r="L34" s="8"/>
      <c r="M34" s="19"/>
      <c r="N34" s="64"/>
      <c r="O34" s="64"/>
      <c r="P34" s="8"/>
      <c r="Q34" s="19"/>
      <c r="R34" s="8"/>
      <c r="S34" s="19"/>
      <c r="T34" s="8"/>
      <c r="U34" s="19"/>
      <c r="V34" s="8"/>
      <c r="W34" s="19"/>
      <c r="X34" s="8"/>
      <c r="Y34" s="19"/>
      <c r="Z34" s="60">
        <f t="shared" si="0"/>
        <v>0</v>
      </c>
    </row>
    <row r="35" spans="1:26" ht="15.75" thickBot="1" x14ac:dyDescent="0.3">
      <c r="B35" s="209"/>
      <c r="C35" s="19" t="s">
        <v>41</v>
      </c>
      <c r="D35" s="8"/>
      <c r="E35" s="19"/>
      <c r="F35" s="56"/>
      <c r="G35" s="55"/>
      <c r="H35" s="8"/>
      <c r="I35" s="19"/>
      <c r="J35" s="56"/>
      <c r="K35" s="61"/>
      <c r="L35" s="56"/>
      <c r="M35" s="55"/>
      <c r="N35" s="65"/>
      <c r="O35" s="65"/>
      <c r="P35" s="56"/>
      <c r="Q35" s="55"/>
      <c r="R35" s="8"/>
      <c r="S35" s="19"/>
      <c r="T35" s="8"/>
      <c r="U35" s="19"/>
      <c r="V35" s="8"/>
      <c r="W35" s="19"/>
      <c r="X35" s="8"/>
      <c r="Y35" s="19"/>
      <c r="Z35" s="60">
        <f>SUM(D35:Y35)</f>
        <v>0</v>
      </c>
    </row>
    <row r="36" spans="1:26" ht="15.75" thickBot="1" x14ac:dyDescent="0.3">
      <c r="B36" s="209"/>
      <c r="C36" s="19" t="s">
        <v>42</v>
      </c>
      <c r="D36" s="8"/>
      <c r="E36" s="19"/>
      <c r="F36" s="56">
        <v>7</v>
      </c>
      <c r="G36" s="55"/>
      <c r="H36" s="8"/>
      <c r="I36" s="19"/>
      <c r="J36" s="56">
        <v>5</v>
      </c>
      <c r="K36" s="61">
        <v>2</v>
      </c>
      <c r="L36" s="56"/>
      <c r="M36" s="55"/>
      <c r="N36" s="65">
        <v>40</v>
      </c>
      <c r="O36" s="65">
        <v>45</v>
      </c>
      <c r="P36" s="8">
        <v>300</v>
      </c>
      <c r="Q36" s="19">
        <v>237</v>
      </c>
      <c r="R36" s="8"/>
      <c r="S36" s="19"/>
      <c r="T36" s="8"/>
      <c r="U36" s="19"/>
      <c r="V36" s="8"/>
      <c r="W36" s="19"/>
      <c r="X36" s="8"/>
      <c r="Y36" s="19"/>
      <c r="Z36" s="60">
        <f t="shared" si="0"/>
        <v>636</v>
      </c>
    </row>
    <row r="37" spans="1:26" ht="15.75" thickBot="1" x14ac:dyDescent="0.3">
      <c r="B37" s="209"/>
      <c r="C37" s="19" t="s">
        <v>43</v>
      </c>
      <c r="D37" s="8"/>
      <c r="E37" s="19"/>
      <c r="F37" s="8"/>
      <c r="G37" s="19"/>
      <c r="H37" s="8"/>
      <c r="I37" s="19"/>
      <c r="J37" s="8"/>
      <c r="K37" s="23"/>
      <c r="L37" s="8"/>
      <c r="M37" s="19"/>
      <c r="N37" s="64"/>
      <c r="O37" s="64"/>
      <c r="P37" s="8"/>
      <c r="Q37" s="19"/>
      <c r="R37" s="8"/>
      <c r="S37" s="19"/>
      <c r="T37" s="8"/>
      <c r="U37" s="19"/>
      <c r="V37" s="8"/>
      <c r="W37" s="19"/>
      <c r="X37" s="8"/>
      <c r="Y37" s="19"/>
      <c r="Z37" s="60">
        <f t="shared" si="0"/>
        <v>0</v>
      </c>
    </row>
    <row r="38" spans="1:26" ht="15.75" thickBot="1" x14ac:dyDescent="0.3">
      <c r="B38" s="209"/>
      <c r="C38" s="19" t="s">
        <v>44</v>
      </c>
      <c r="D38" s="8"/>
      <c r="E38" s="19"/>
      <c r="F38" s="8"/>
      <c r="G38" s="19"/>
      <c r="H38" s="8"/>
      <c r="I38" s="19"/>
      <c r="J38" s="8"/>
      <c r="K38" s="23"/>
      <c r="L38" s="8"/>
      <c r="M38" s="19"/>
      <c r="N38" s="64"/>
      <c r="O38" s="64"/>
      <c r="P38" s="8"/>
      <c r="Q38" s="19"/>
      <c r="R38" s="8"/>
      <c r="S38" s="19"/>
      <c r="T38" s="8"/>
      <c r="U38" s="19"/>
      <c r="V38" s="8"/>
      <c r="W38" s="19"/>
      <c r="X38" s="8"/>
      <c r="Y38" s="19"/>
      <c r="Z38" s="60">
        <f t="shared" si="0"/>
        <v>0</v>
      </c>
    </row>
    <row r="39" spans="1:26" ht="15" customHeight="1" thickBot="1" x14ac:dyDescent="0.3">
      <c r="B39" s="209"/>
      <c r="C39" s="18" t="s">
        <v>26</v>
      </c>
      <c r="D39" s="7"/>
      <c r="E39" s="18"/>
      <c r="F39" s="7"/>
      <c r="G39" s="18"/>
      <c r="H39" s="7"/>
      <c r="I39" s="18"/>
      <c r="J39" s="7"/>
      <c r="K39" s="22"/>
      <c r="L39" s="7"/>
      <c r="M39" s="18"/>
      <c r="N39" s="63"/>
      <c r="O39" s="63"/>
      <c r="P39" s="7"/>
      <c r="Q39" s="18"/>
      <c r="R39" s="7"/>
      <c r="S39" s="18"/>
      <c r="T39" s="7"/>
      <c r="U39" s="18"/>
      <c r="V39" s="7"/>
      <c r="W39" s="18"/>
      <c r="X39" s="7"/>
      <c r="Y39" s="18"/>
      <c r="Z39" s="60">
        <f t="shared" si="0"/>
        <v>0</v>
      </c>
    </row>
    <row r="40" spans="1:26" ht="26.25" thickBot="1" x14ac:dyDescent="0.3">
      <c r="B40" s="209"/>
      <c r="C40" s="18" t="s">
        <v>27</v>
      </c>
      <c r="D40" s="7"/>
      <c r="E40" s="18"/>
      <c r="F40" s="7"/>
      <c r="G40" s="18"/>
      <c r="H40" s="7"/>
      <c r="I40" s="18"/>
      <c r="J40" s="7"/>
      <c r="K40" s="22"/>
      <c r="L40" s="7"/>
      <c r="M40" s="18"/>
      <c r="N40" s="63"/>
      <c r="O40" s="63"/>
      <c r="P40" s="7"/>
      <c r="Q40" s="18"/>
      <c r="R40" s="7"/>
      <c r="S40" s="18"/>
      <c r="T40" s="7"/>
      <c r="U40" s="18"/>
      <c r="V40" s="7"/>
      <c r="W40" s="18"/>
      <c r="X40" s="7"/>
      <c r="Y40" s="18"/>
      <c r="Z40" s="60">
        <f t="shared" si="0"/>
        <v>0</v>
      </c>
    </row>
    <row r="41" spans="1:26" ht="26.25" thickBot="1" x14ac:dyDescent="0.3">
      <c r="B41" s="224"/>
      <c r="C41" s="30" t="s">
        <v>28</v>
      </c>
      <c r="D41" s="31"/>
      <c r="E41" s="30"/>
      <c r="F41" s="31"/>
      <c r="G41" s="30"/>
      <c r="H41" s="31"/>
      <c r="I41" s="30"/>
      <c r="J41" s="31"/>
      <c r="K41" s="32"/>
      <c r="L41" s="31"/>
      <c r="M41" s="30"/>
      <c r="N41" s="63"/>
      <c r="O41" s="63"/>
      <c r="P41" s="31"/>
      <c r="Q41" s="30"/>
      <c r="R41" s="31"/>
      <c r="S41" s="30"/>
      <c r="T41" s="31"/>
      <c r="U41" s="30"/>
      <c r="V41" s="31"/>
      <c r="W41" s="30"/>
      <c r="X41" s="31"/>
      <c r="Y41" s="30"/>
      <c r="Z41" s="60">
        <f t="shared" si="0"/>
        <v>0</v>
      </c>
    </row>
    <row r="42" spans="1:26" ht="15.75" thickBot="1" x14ac:dyDescent="0.3">
      <c r="B42" s="227" t="s">
        <v>6</v>
      </c>
      <c r="C42" s="33" t="s">
        <v>29</v>
      </c>
      <c r="D42" s="28"/>
      <c r="E42" s="27"/>
      <c r="F42" s="57">
        <v>20</v>
      </c>
      <c r="G42" s="67"/>
      <c r="H42" s="28"/>
      <c r="I42" s="27"/>
      <c r="J42" s="28">
        <v>25</v>
      </c>
      <c r="K42" s="29">
        <v>27</v>
      </c>
      <c r="L42" s="57">
        <v>4</v>
      </c>
      <c r="M42" s="67">
        <v>3</v>
      </c>
      <c r="N42" s="66">
        <v>225</v>
      </c>
      <c r="O42" s="66">
        <v>237</v>
      </c>
      <c r="P42" s="57">
        <v>350</v>
      </c>
      <c r="Q42" s="67">
        <v>300</v>
      </c>
      <c r="R42" s="28"/>
      <c r="S42" s="27"/>
      <c r="T42" s="28"/>
      <c r="U42" s="27"/>
      <c r="V42" s="28"/>
      <c r="W42" s="27"/>
      <c r="X42" s="28"/>
      <c r="Y42" s="27"/>
      <c r="Z42" s="60">
        <f t="shared" si="0"/>
        <v>1191</v>
      </c>
    </row>
    <row r="43" spans="1:26" ht="26.25" thickBot="1" x14ac:dyDescent="0.3">
      <c r="B43" s="208"/>
      <c r="C43" s="18" t="s">
        <v>30</v>
      </c>
      <c r="D43" s="7"/>
      <c r="E43" s="18"/>
      <c r="F43" s="7"/>
      <c r="G43" s="18"/>
      <c r="H43" s="7"/>
      <c r="I43" s="18"/>
      <c r="J43" s="7"/>
      <c r="K43" s="22"/>
      <c r="L43" s="7"/>
      <c r="M43" s="18"/>
      <c r="N43" s="63"/>
      <c r="O43" s="63"/>
      <c r="P43" s="7"/>
      <c r="Q43" s="18"/>
      <c r="R43" s="7"/>
      <c r="S43" s="18"/>
      <c r="T43" s="7"/>
      <c r="U43" s="18"/>
      <c r="V43" s="7"/>
      <c r="W43" s="18"/>
      <c r="X43" s="7"/>
      <c r="Y43" s="18"/>
      <c r="Z43" s="60">
        <f t="shared" si="0"/>
        <v>0</v>
      </c>
    </row>
    <row r="44" spans="1:26" ht="15.75" thickBot="1" x14ac:dyDescent="0.3">
      <c r="B44" s="208"/>
      <c r="C44" s="18" t="s">
        <v>31</v>
      </c>
      <c r="D44" s="7"/>
      <c r="E44" s="18"/>
      <c r="F44" s="7"/>
      <c r="G44" s="18"/>
      <c r="H44" s="7"/>
      <c r="I44" s="18"/>
      <c r="J44" s="7"/>
      <c r="K44" s="22"/>
      <c r="L44" s="7"/>
      <c r="M44" s="18"/>
      <c r="N44" s="63"/>
      <c r="O44" s="63"/>
      <c r="P44" s="7"/>
      <c r="Q44" s="18"/>
      <c r="R44" s="7"/>
      <c r="S44" s="18"/>
      <c r="T44" s="7"/>
      <c r="U44" s="18"/>
      <c r="V44" s="7"/>
      <c r="W44" s="18"/>
      <c r="X44" s="7"/>
      <c r="Y44" s="18"/>
      <c r="Z44" s="60">
        <f t="shared" si="0"/>
        <v>0</v>
      </c>
    </row>
    <row r="45" spans="1:26" ht="26.25" thickBot="1" x14ac:dyDescent="0.3">
      <c r="B45" s="228"/>
      <c r="C45" s="30" t="s">
        <v>32</v>
      </c>
      <c r="D45" s="31"/>
      <c r="E45" s="30"/>
      <c r="F45" s="31"/>
      <c r="G45" s="30"/>
      <c r="H45" s="31"/>
      <c r="I45" s="30"/>
      <c r="J45" s="31"/>
      <c r="K45" s="32"/>
      <c r="L45" s="31"/>
      <c r="M45" s="30"/>
      <c r="N45" s="63"/>
      <c r="O45" s="63"/>
      <c r="P45" s="31"/>
      <c r="Q45" s="30"/>
      <c r="R45" s="31"/>
      <c r="S45" s="30"/>
      <c r="T45" s="31"/>
      <c r="U45" s="30"/>
      <c r="V45" s="31"/>
      <c r="W45" s="30"/>
      <c r="X45" s="31"/>
      <c r="Y45" s="30"/>
      <c r="Z45" s="60">
        <f t="shared" si="0"/>
        <v>0</v>
      </c>
    </row>
    <row r="46" spans="1:26" ht="15.75" thickBot="1" x14ac:dyDescent="0.3">
      <c r="A46" s="9"/>
      <c r="B46" s="229" t="s">
        <v>35</v>
      </c>
      <c r="C46" s="27" t="s">
        <v>33</v>
      </c>
      <c r="D46" s="28"/>
      <c r="E46" s="27"/>
      <c r="F46" s="28"/>
      <c r="G46" s="27"/>
      <c r="H46" s="28"/>
      <c r="I46" s="27"/>
      <c r="J46" s="28"/>
      <c r="K46" s="29"/>
      <c r="L46" s="28"/>
      <c r="M46" s="27"/>
      <c r="N46" s="63"/>
      <c r="O46" s="63"/>
      <c r="P46" s="28"/>
      <c r="Q46" s="27"/>
      <c r="R46" s="28"/>
      <c r="S46" s="27"/>
      <c r="T46" s="28"/>
      <c r="U46" s="27"/>
      <c r="V46" s="28"/>
      <c r="W46" s="27"/>
      <c r="X46" s="28"/>
      <c r="Y46" s="27"/>
      <c r="Z46" s="60">
        <f t="shared" si="0"/>
        <v>0</v>
      </c>
    </row>
    <row r="47" spans="1:26" ht="15.75" thickBot="1" x14ac:dyDescent="0.3">
      <c r="A47" s="9"/>
      <c r="B47" s="205"/>
      <c r="C47" s="18" t="s">
        <v>34</v>
      </c>
      <c r="D47" s="7"/>
      <c r="E47" s="18"/>
      <c r="F47" s="54">
        <v>19</v>
      </c>
      <c r="G47" s="59"/>
      <c r="H47" s="7"/>
      <c r="I47" s="18"/>
      <c r="J47" s="54">
        <v>15</v>
      </c>
      <c r="K47" s="60">
        <v>20</v>
      </c>
      <c r="L47" s="54">
        <v>2</v>
      </c>
      <c r="M47" s="59">
        <v>1</v>
      </c>
      <c r="N47" s="66">
        <v>155</v>
      </c>
      <c r="O47" s="66">
        <v>138</v>
      </c>
      <c r="P47" s="54">
        <v>157</v>
      </c>
      <c r="Q47" s="59">
        <v>270</v>
      </c>
      <c r="R47" s="7"/>
      <c r="S47" s="18"/>
      <c r="T47" s="7"/>
      <c r="U47" s="18"/>
      <c r="V47" s="7"/>
      <c r="W47" s="18"/>
      <c r="X47" s="7"/>
      <c r="Y47" s="18"/>
      <c r="Z47" s="60">
        <f t="shared" si="0"/>
        <v>777</v>
      </c>
    </row>
    <row r="48" spans="1:26" ht="27" thickBot="1" x14ac:dyDescent="0.3">
      <c r="A48" s="9"/>
      <c r="B48" s="205"/>
      <c r="C48" s="19" t="s">
        <v>49</v>
      </c>
      <c r="D48" s="8"/>
      <c r="E48" s="19"/>
      <c r="F48" s="8"/>
      <c r="G48" s="19"/>
      <c r="H48" s="8"/>
      <c r="I48" s="19"/>
      <c r="J48" s="8"/>
      <c r="K48" s="23"/>
      <c r="L48" s="8"/>
      <c r="M48" s="19"/>
      <c r="N48" s="64"/>
      <c r="O48" s="64"/>
      <c r="P48" s="8"/>
      <c r="Q48" s="19"/>
      <c r="R48" s="8"/>
      <c r="S48" s="19"/>
      <c r="T48" s="8"/>
      <c r="U48" s="19"/>
      <c r="V48" s="8"/>
      <c r="W48" s="19"/>
      <c r="X48" s="8"/>
      <c r="Y48" s="19"/>
      <c r="Z48" s="60">
        <f>SUM(D48:Y48)</f>
        <v>0</v>
      </c>
    </row>
    <row r="49" spans="1:26" ht="27" thickBot="1" x14ac:dyDescent="0.3">
      <c r="A49" s="9"/>
      <c r="B49" s="230"/>
      <c r="C49" s="38" t="s">
        <v>50</v>
      </c>
      <c r="D49" s="39"/>
      <c r="E49" s="38"/>
      <c r="F49" s="39"/>
      <c r="G49" s="38"/>
      <c r="H49" s="39"/>
      <c r="I49" s="38"/>
      <c r="J49" s="39"/>
      <c r="K49" s="40"/>
      <c r="L49" s="39"/>
      <c r="M49" s="38"/>
      <c r="N49" s="64"/>
      <c r="O49" s="64"/>
      <c r="P49" s="39"/>
      <c r="Q49" s="38"/>
      <c r="R49" s="39"/>
      <c r="S49" s="38"/>
      <c r="T49" s="39"/>
      <c r="U49" s="38"/>
      <c r="V49" s="39"/>
      <c r="W49" s="38"/>
      <c r="X49" s="39"/>
      <c r="Y49" s="38"/>
      <c r="Z49" s="60">
        <f t="shared" si="0"/>
        <v>0</v>
      </c>
    </row>
    <row r="50" spans="1:26" ht="15.75" thickBot="1" x14ac:dyDescent="0.3">
      <c r="A50" s="9"/>
      <c r="B50" s="221" t="s">
        <v>75</v>
      </c>
      <c r="C50" s="47" t="s">
        <v>64</v>
      </c>
      <c r="D50" s="46"/>
      <c r="E50" s="47"/>
      <c r="F50" s="46"/>
      <c r="G50" s="47"/>
      <c r="H50" s="46"/>
      <c r="I50" s="47"/>
      <c r="J50" s="46"/>
      <c r="K50" s="48"/>
      <c r="L50" s="46"/>
      <c r="M50" s="47"/>
      <c r="N50" s="64"/>
      <c r="O50" s="64"/>
      <c r="P50" s="50"/>
      <c r="Q50" s="49"/>
      <c r="R50" s="50"/>
      <c r="S50" s="49"/>
      <c r="T50" s="50"/>
      <c r="U50" s="49"/>
      <c r="V50" s="50"/>
      <c r="W50" s="49"/>
      <c r="X50" s="50"/>
      <c r="Y50" s="49"/>
      <c r="Z50" s="60">
        <f t="shared" si="0"/>
        <v>0</v>
      </c>
    </row>
    <row r="51" spans="1:26" ht="15.75" thickBot="1" x14ac:dyDescent="0.3">
      <c r="A51" s="9"/>
      <c r="B51" s="222"/>
      <c r="C51" s="70" t="s">
        <v>76</v>
      </c>
      <c r="D51" s="70"/>
      <c r="E51" s="71">
        <v>355</v>
      </c>
      <c r="F51" s="78">
        <v>39</v>
      </c>
      <c r="G51" s="70"/>
      <c r="H51" s="70"/>
      <c r="I51" s="70"/>
      <c r="J51" s="70"/>
      <c r="K51" s="70"/>
      <c r="L51" s="70"/>
      <c r="M51" s="19"/>
      <c r="N51" s="76">
        <v>95</v>
      </c>
      <c r="O51" s="77">
        <v>75</v>
      </c>
      <c r="P51" s="35"/>
      <c r="Q51" s="36"/>
      <c r="R51" s="35"/>
      <c r="S51" s="36"/>
      <c r="T51" s="35"/>
      <c r="U51" s="36"/>
      <c r="V51" s="35"/>
      <c r="W51" s="36"/>
      <c r="X51" s="35"/>
      <c r="Y51" s="36"/>
      <c r="Z51" s="60">
        <f t="shared" si="0"/>
        <v>564</v>
      </c>
    </row>
    <row r="52" spans="1:26" ht="15.75" thickBot="1" x14ac:dyDescent="0.3">
      <c r="A52" s="9"/>
      <c r="B52" s="223"/>
      <c r="C52" s="38" t="s">
        <v>65</v>
      </c>
      <c r="D52" s="39"/>
      <c r="E52" s="38"/>
      <c r="F52" s="39"/>
      <c r="G52" s="38"/>
      <c r="H52" s="39"/>
      <c r="I52" s="38"/>
      <c r="J52" s="39"/>
      <c r="K52" s="40"/>
      <c r="L52" s="39"/>
      <c r="M52" s="38"/>
      <c r="N52" s="64"/>
      <c r="O52" s="64"/>
      <c r="P52" s="39"/>
      <c r="Q52" s="38"/>
      <c r="R52" s="39"/>
      <c r="S52" s="38"/>
      <c r="T52" s="39"/>
      <c r="U52" s="38"/>
      <c r="V52" s="39"/>
      <c r="W52" s="38"/>
      <c r="X52" s="39"/>
      <c r="Y52" s="38"/>
      <c r="Z52" s="60">
        <f t="shared" si="0"/>
        <v>0</v>
      </c>
    </row>
    <row r="53" spans="1:26" ht="15.75" thickBot="1" x14ac:dyDescent="0.3">
      <c r="A53" s="9"/>
      <c r="B53" s="81"/>
      <c r="C53" s="36" t="s">
        <v>114</v>
      </c>
      <c r="D53" s="35"/>
      <c r="E53" s="107">
        <f>SUM(E8:E52)</f>
        <v>355</v>
      </c>
      <c r="F53" s="108">
        <f>SUM(F8:F52)</f>
        <v>193</v>
      </c>
      <c r="G53" s="107"/>
      <c r="H53" s="108"/>
      <c r="I53" s="107"/>
      <c r="J53" s="108">
        <f t="shared" ref="J53:Q53" si="1">SUM(J8:J52)</f>
        <v>137</v>
      </c>
      <c r="K53" s="109">
        <f t="shared" si="1"/>
        <v>172</v>
      </c>
      <c r="L53" s="108">
        <f t="shared" si="1"/>
        <v>28</v>
      </c>
      <c r="M53" s="107">
        <f t="shared" si="1"/>
        <v>22</v>
      </c>
      <c r="N53" s="110">
        <f t="shared" si="1"/>
        <v>1315</v>
      </c>
      <c r="O53" s="110">
        <f t="shared" si="1"/>
        <v>1376</v>
      </c>
      <c r="P53" s="108">
        <f t="shared" si="1"/>
        <v>2389</v>
      </c>
      <c r="Q53" s="107">
        <f t="shared" si="1"/>
        <v>2931</v>
      </c>
      <c r="R53" s="108"/>
      <c r="S53" s="107"/>
      <c r="T53" s="108"/>
      <c r="U53" s="107"/>
      <c r="V53" s="108"/>
      <c r="W53" s="107"/>
      <c r="X53" s="108">
        <f>SUM(X8:X52)</f>
        <v>0</v>
      </c>
      <c r="Y53" s="147"/>
      <c r="Z53" s="194">
        <f>SUM(D53:Y53)</f>
        <v>8918</v>
      </c>
    </row>
    <row r="54" spans="1:26" s="9" customFormat="1" ht="15.75" thickBot="1" x14ac:dyDescent="0.3">
      <c r="A54" s="11"/>
      <c r="B54" s="41" t="s">
        <v>63</v>
      </c>
      <c r="C54" s="26" t="s">
        <v>52</v>
      </c>
      <c r="D54" s="42"/>
      <c r="E54" s="111">
        <v>232</v>
      </c>
      <c r="F54" s="112">
        <v>25</v>
      </c>
      <c r="G54" s="111"/>
      <c r="H54" s="113"/>
      <c r="I54" s="114"/>
      <c r="J54" s="113"/>
      <c r="K54" s="115"/>
      <c r="L54" s="113"/>
      <c r="M54" s="114"/>
      <c r="N54" s="116">
        <v>65</v>
      </c>
      <c r="O54" s="116">
        <v>40</v>
      </c>
      <c r="P54" s="113"/>
      <c r="Q54" s="114"/>
      <c r="R54" s="113"/>
      <c r="S54" s="114"/>
      <c r="T54" s="113"/>
      <c r="U54" s="114"/>
      <c r="V54" s="113"/>
      <c r="W54" s="114"/>
      <c r="X54" s="113"/>
      <c r="Y54" s="148"/>
      <c r="Z54" s="195">
        <f>SUM(D54:Y54)</f>
        <v>362</v>
      </c>
    </row>
    <row r="55" spans="1:26" s="9" customFormat="1" ht="15.75" thickBot="1" x14ac:dyDescent="0.3">
      <c r="A55" s="11"/>
      <c r="B55" s="14" t="s">
        <v>53</v>
      </c>
      <c r="C55" s="20" t="s">
        <v>53</v>
      </c>
      <c r="D55" s="12"/>
      <c r="E55" s="117">
        <v>40</v>
      </c>
      <c r="F55" s="118">
        <v>14</v>
      </c>
      <c r="G55" s="117"/>
      <c r="H55" s="119"/>
      <c r="I55" s="120"/>
      <c r="J55" s="119"/>
      <c r="K55" s="121"/>
      <c r="L55" s="119"/>
      <c r="M55" s="120"/>
      <c r="N55" s="116">
        <v>30</v>
      </c>
      <c r="O55" s="116">
        <v>35</v>
      </c>
      <c r="P55" s="119"/>
      <c r="Q55" s="120"/>
      <c r="R55" s="119"/>
      <c r="S55" s="120"/>
      <c r="T55" s="119"/>
      <c r="U55" s="120"/>
      <c r="V55" s="119"/>
      <c r="W55" s="120"/>
      <c r="X55" s="119"/>
      <c r="Y55" s="149"/>
      <c r="Z55" s="195">
        <f>SUM(D55:Y55)</f>
        <v>119</v>
      </c>
    </row>
    <row r="56" spans="1:26" s="9" customFormat="1" x14ac:dyDescent="0.25">
      <c r="B56" s="214" t="s">
        <v>55</v>
      </c>
      <c r="C56" s="215"/>
      <c r="D56" s="122"/>
      <c r="E56" s="123">
        <f>SUM(E53:E55)</f>
        <v>627</v>
      </c>
      <c r="F56" s="124">
        <f>SUM(F53:F55)</f>
        <v>232</v>
      </c>
      <c r="G56" s="125"/>
      <c r="H56" s="126"/>
      <c r="I56" s="127"/>
      <c r="J56" s="124">
        <f t="shared" ref="J56:Q56" si="2">SUM(J53:J55)</f>
        <v>137</v>
      </c>
      <c r="K56" s="128">
        <f t="shared" si="2"/>
        <v>172</v>
      </c>
      <c r="L56" s="129">
        <f t="shared" si="2"/>
        <v>28</v>
      </c>
      <c r="M56" s="128">
        <f t="shared" si="2"/>
        <v>22</v>
      </c>
      <c r="N56" s="130">
        <f t="shared" si="2"/>
        <v>1410</v>
      </c>
      <c r="O56" s="130">
        <f t="shared" si="2"/>
        <v>1451</v>
      </c>
      <c r="P56" s="129">
        <f t="shared" si="2"/>
        <v>2389</v>
      </c>
      <c r="Q56" s="128">
        <f t="shared" si="2"/>
        <v>2931</v>
      </c>
      <c r="R56" s="131"/>
      <c r="S56" s="127"/>
      <c r="T56" s="131"/>
      <c r="U56" s="127"/>
      <c r="V56" s="131"/>
      <c r="W56" s="127"/>
      <c r="X56" s="131">
        <f>SUM(X53:X55)</f>
        <v>0</v>
      </c>
      <c r="Y56" s="150">
        <f>SUM(Y53:Y55)</f>
        <v>0</v>
      </c>
      <c r="Z56" s="195">
        <f>SUM(D56:Y56)</f>
        <v>9399</v>
      </c>
    </row>
    <row r="57" spans="1:26" s="9" customFormat="1" x14ac:dyDescent="0.25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192"/>
    </row>
    <row r="58" spans="1:26" s="9" customFormat="1" x14ac:dyDescent="0.25">
      <c r="B58" s="79" t="s">
        <v>126</v>
      </c>
      <c r="C58" s="79" t="s">
        <v>129</v>
      </c>
      <c r="D58" s="79" t="s">
        <v>130</v>
      </c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183">
        <f>X56+Q56+P56+O56+N56+M56+L56+K56+J56+F56+E56</f>
        <v>9399</v>
      </c>
      <c r="Y58" s="79"/>
      <c r="Z58" s="193"/>
    </row>
    <row r="59" spans="1:26" s="9" customFormat="1" x14ac:dyDescent="0.25">
      <c r="B59" s="10" t="s">
        <v>121</v>
      </c>
      <c r="C59" s="133">
        <f>D56+E56</f>
        <v>627</v>
      </c>
      <c r="D59" s="142">
        <f>(C59*100)/C76</f>
        <v>3.5631073478433826</v>
      </c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85"/>
      <c r="Y59" s="79"/>
      <c r="Z59" s="193"/>
    </row>
    <row r="60" spans="1:26" s="9" customFormat="1" x14ac:dyDescent="0.25">
      <c r="B60" s="10" t="s">
        <v>115</v>
      </c>
      <c r="C60" s="133">
        <f>F56+G56</f>
        <v>232</v>
      </c>
      <c r="D60" s="142">
        <f>(C60*100)/C76</f>
        <v>1.3184065465704382</v>
      </c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85"/>
      <c r="Y60" s="79"/>
      <c r="Z60" s="193"/>
    </row>
    <row r="61" spans="1:26" s="9" customFormat="1" x14ac:dyDescent="0.25">
      <c r="B61" s="10" t="s">
        <v>116</v>
      </c>
      <c r="C61" s="133">
        <f>H56+I56</f>
        <v>0</v>
      </c>
      <c r="D61" s="142">
        <f>(C61*100)/C76</f>
        <v>0</v>
      </c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85"/>
      <c r="Y61" s="79"/>
      <c r="Z61" s="193"/>
    </row>
    <row r="62" spans="1:26" s="9" customFormat="1" x14ac:dyDescent="0.25">
      <c r="B62" s="10" t="s">
        <v>117</v>
      </c>
      <c r="C62" s="133">
        <f>J56+K56</f>
        <v>309</v>
      </c>
      <c r="D62" s="142">
        <f>(C62*100)/C76</f>
        <v>1.7559811331476955</v>
      </c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85"/>
      <c r="Y62" s="79"/>
      <c r="Z62" s="193"/>
    </row>
    <row r="63" spans="1:26" s="9" customFormat="1" ht="30" x14ac:dyDescent="0.25">
      <c r="B63" s="10" t="s">
        <v>118</v>
      </c>
      <c r="C63" s="133">
        <f>L56+M56</f>
        <v>50</v>
      </c>
      <c r="D63" s="142">
        <f>(C63*100)/C76</f>
        <v>0.28413934193328411</v>
      </c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85"/>
      <c r="Y63" s="79"/>
      <c r="Z63" s="193"/>
    </row>
    <row r="64" spans="1:26" s="9" customFormat="1" ht="30" x14ac:dyDescent="0.25">
      <c r="B64" s="10" t="s">
        <v>119</v>
      </c>
      <c r="C64" s="133">
        <f>N56+O56</f>
        <v>2861</v>
      </c>
      <c r="D64" s="142">
        <f>(C64*100)/C76</f>
        <v>16.258453145422514</v>
      </c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85"/>
      <c r="Y64" s="79"/>
      <c r="Z64" s="193"/>
    </row>
    <row r="65" spans="2:26" s="9" customFormat="1" x14ac:dyDescent="0.25">
      <c r="B65" s="10" t="s">
        <v>120</v>
      </c>
      <c r="C65" s="133">
        <f>P56+Q56</f>
        <v>5320</v>
      </c>
      <c r="D65" s="142">
        <f>(C65*100)/C76</f>
        <v>30.232425981701425</v>
      </c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85"/>
      <c r="Y65" s="79"/>
      <c r="Z65" s="193"/>
    </row>
    <row r="66" spans="2:26" s="9" customFormat="1" x14ac:dyDescent="0.25">
      <c r="B66" s="10" t="s">
        <v>122</v>
      </c>
      <c r="C66" s="133">
        <f>R56+S56</f>
        <v>0</v>
      </c>
      <c r="D66" s="142">
        <f>(C66*100)/C76</f>
        <v>0</v>
      </c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86"/>
      <c r="Y66" s="79"/>
      <c r="Z66" s="193"/>
    </row>
    <row r="67" spans="2:26" s="9" customFormat="1" ht="30" x14ac:dyDescent="0.25">
      <c r="B67" s="10" t="s">
        <v>123</v>
      </c>
      <c r="C67" s="133">
        <f>T56+U56</f>
        <v>0</v>
      </c>
      <c r="D67" s="143">
        <f>(C67*100)/C76</f>
        <v>0</v>
      </c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86"/>
      <c r="Y67" s="79"/>
      <c r="Z67" s="193"/>
    </row>
    <row r="68" spans="2:26" s="9" customFormat="1" ht="30" x14ac:dyDescent="0.25">
      <c r="B68" s="10" t="s">
        <v>124</v>
      </c>
      <c r="C68" s="133">
        <f>V56+W56</f>
        <v>0</v>
      </c>
      <c r="D68" s="143">
        <f>(C68*100)/C76</f>
        <v>0</v>
      </c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86"/>
      <c r="Y68" s="79"/>
      <c r="Z68" s="193"/>
    </row>
    <row r="69" spans="2:26" s="9" customFormat="1" x14ac:dyDescent="0.25">
      <c r="B69" s="10" t="s">
        <v>125</v>
      </c>
      <c r="C69" s="133">
        <f>X56+Y56</f>
        <v>0</v>
      </c>
      <c r="D69" s="141">
        <f>(C69*100)/C76</f>
        <v>0</v>
      </c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86"/>
      <c r="Y69" s="79"/>
      <c r="Z69" s="193"/>
    </row>
    <row r="70" spans="2:26" s="9" customFormat="1" x14ac:dyDescent="0.25">
      <c r="B70" s="10" t="s">
        <v>128</v>
      </c>
      <c r="C70" s="135">
        <f>SUM(C59:C69)</f>
        <v>9399</v>
      </c>
      <c r="D70" s="141">
        <f>SUM(D59:D69)</f>
        <v>53.412513496618743</v>
      </c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86"/>
      <c r="Y70" s="79"/>
      <c r="Z70" s="193"/>
    </row>
    <row r="71" spans="2:26" s="9" customFormat="1" x14ac:dyDescent="0.25">
      <c r="B71" s="4"/>
      <c r="C71" s="134"/>
      <c r="D71" s="145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86"/>
      <c r="Y71" s="79"/>
      <c r="Z71" s="193"/>
    </row>
    <row r="72" spans="2:26" s="9" customFormat="1" x14ac:dyDescent="0.25">
      <c r="B72" s="4"/>
      <c r="C72" s="79"/>
      <c r="D72" s="146"/>
      <c r="E72" s="79" t="s">
        <v>132</v>
      </c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86"/>
      <c r="Y72" s="79"/>
      <c r="Z72" s="193"/>
    </row>
    <row r="73" spans="2:26" s="9" customFormat="1" x14ac:dyDescent="0.25">
      <c r="B73" s="10" t="s">
        <v>127</v>
      </c>
      <c r="C73" s="98">
        <v>957</v>
      </c>
      <c r="D73" s="89">
        <f>Z54</f>
        <v>362</v>
      </c>
      <c r="E73" s="141">
        <f>(D73*100)/C73</f>
        <v>37.826541274817139</v>
      </c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86"/>
      <c r="Y73" s="79"/>
      <c r="Z73" s="193"/>
    </row>
    <row r="74" spans="2:26" s="9" customFormat="1" x14ac:dyDescent="0.25">
      <c r="B74" s="10" t="s">
        <v>53</v>
      </c>
      <c r="C74" s="98">
        <v>1165</v>
      </c>
      <c r="D74" s="89">
        <f>Z55</f>
        <v>119</v>
      </c>
      <c r="E74" s="141">
        <f>(D74*100)/C74</f>
        <v>10.214592274678111</v>
      </c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86"/>
      <c r="Y74" s="79"/>
      <c r="Z74" s="193"/>
    </row>
    <row r="75" spans="2:26" s="9" customFormat="1" x14ac:dyDescent="0.25">
      <c r="B75" s="10" t="s">
        <v>114</v>
      </c>
      <c r="C75" s="98">
        <v>15475</v>
      </c>
      <c r="D75" s="89">
        <f>Z53</f>
        <v>8918</v>
      </c>
      <c r="E75" s="141">
        <f>(D75*100)/C75</f>
        <v>57.628432956381261</v>
      </c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86"/>
      <c r="Y75" s="79"/>
      <c r="Z75" s="193"/>
    </row>
    <row r="76" spans="2:26" s="9" customFormat="1" x14ac:dyDescent="0.25">
      <c r="B76" s="101" t="s">
        <v>131</v>
      </c>
      <c r="C76" s="140">
        <f>SUM(C73:C75)</f>
        <v>17597</v>
      </c>
      <c r="D76" s="89">
        <f>SUM(D73:D75)</f>
        <v>9399</v>
      </c>
      <c r="E76" s="141">
        <f>(D76*100)/C76</f>
        <v>53.412513496618743</v>
      </c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86"/>
      <c r="Y76" s="79"/>
      <c r="Z76" s="193"/>
    </row>
    <row r="77" spans="2:26" s="9" customFormat="1" x14ac:dyDescent="0.25"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193"/>
    </row>
    <row r="78" spans="2:26" s="9" customFormat="1" ht="30" x14ac:dyDescent="0.25">
      <c r="B78" s="10" t="s">
        <v>72</v>
      </c>
      <c r="C78" s="10" t="s">
        <v>73</v>
      </c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193"/>
    </row>
    <row r="79" spans="2:26" s="9" customFormat="1" ht="30" x14ac:dyDescent="0.25">
      <c r="B79" s="10" t="s">
        <v>82</v>
      </c>
      <c r="C79" s="10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193"/>
    </row>
    <row r="80" spans="2:26" s="9" customFormat="1" x14ac:dyDescent="0.25">
      <c r="B80" s="10" t="s">
        <v>83</v>
      </c>
      <c r="C80" s="10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193"/>
    </row>
    <row r="81" spans="2:26" s="9" customFormat="1" x14ac:dyDescent="0.25">
      <c r="B81" s="74" t="s">
        <v>84</v>
      </c>
      <c r="C81" s="10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193"/>
    </row>
    <row r="82" spans="2:26" s="9" customFormat="1" x14ac:dyDescent="0.25">
      <c r="B82" s="10" t="s">
        <v>85</v>
      </c>
      <c r="C82" s="10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193"/>
    </row>
    <row r="83" spans="2:26" s="9" customFormat="1" x14ac:dyDescent="0.25">
      <c r="B83" s="10" t="s">
        <v>103</v>
      </c>
      <c r="C83" s="10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193"/>
    </row>
    <row r="84" spans="2:26" s="9" customFormat="1" x14ac:dyDescent="0.25">
      <c r="B84" s="10" t="s">
        <v>105</v>
      </c>
      <c r="C84" s="10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193"/>
    </row>
    <row r="85" spans="2:26" s="9" customFormat="1" x14ac:dyDescent="0.25">
      <c r="B85" s="10"/>
      <c r="C85" s="10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193"/>
    </row>
    <row r="86" spans="2:26" s="9" customFormat="1" x14ac:dyDescent="0.25">
      <c r="B86" s="10"/>
      <c r="C86" s="10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193"/>
    </row>
    <row r="87" spans="2:26" s="9" customFormat="1" x14ac:dyDescent="0.25"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193"/>
    </row>
    <row r="88" spans="2:26" s="9" customFormat="1" x14ac:dyDescent="0.25"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193"/>
    </row>
    <row r="89" spans="2:26" s="9" customFormat="1" x14ac:dyDescent="0.25"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193"/>
    </row>
    <row r="90" spans="2:26" s="9" customFormat="1" x14ac:dyDescent="0.25"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193"/>
    </row>
    <row r="91" spans="2:26" s="9" customFormat="1" x14ac:dyDescent="0.25"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193"/>
    </row>
    <row r="92" spans="2:26" s="9" customFormat="1" x14ac:dyDescent="0.25"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193"/>
    </row>
    <row r="93" spans="2:26" s="9" customFormat="1" x14ac:dyDescent="0.25"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193"/>
    </row>
    <row r="94" spans="2:26" s="9" customFormat="1" x14ac:dyDescent="0.25"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193"/>
    </row>
    <row r="95" spans="2:26" s="9" customFormat="1" x14ac:dyDescent="0.25"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193"/>
    </row>
    <row r="96" spans="2:26" s="9" customFormat="1" x14ac:dyDescent="0.25"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193"/>
    </row>
    <row r="97" spans="2:26" s="9" customFormat="1" x14ac:dyDescent="0.25"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193"/>
    </row>
    <row r="98" spans="2:26" s="9" customFormat="1" x14ac:dyDescent="0.25"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193"/>
    </row>
    <row r="99" spans="2:26" s="9" customFormat="1" x14ac:dyDescent="0.25"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193"/>
    </row>
    <row r="100" spans="2:26" s="9" customFormat="1" x14ac:dyDescent="0.25"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193"/>
    </row>
    <row r="101" spans="2:26" s="9" customFormat="1" x14ac:dyDescent="0.25"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193"/>
    </row>
    <row r="102" spans="2:26" s="9" customFormat="1" x14ac:dyDescent="0.25"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193"/>
    </row>
    <row r="103" spans="2:26" s="9" customFormat="1" x14ac:dyDescent="0.25"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193"/>
    </row>
    <row r="104" spans="2:26" s="9" customFormat="1" x14ac:dyDescent="0.25"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193"/>
    </row>
    <row r="105" spans="2:26" s="9" customFormat="1" x14ac:dyDescent="0.25"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193"/>
    </row>
    <row r="106" spans="2:26" s="9" customFormat="1" x14ac:dyDescent="0.25"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193"/>
    </row>
    <row r="107" spans="2:26" s="9" customFormat="1" x14ac:dyDescent="0.25"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193"/>
    </row>
    <row r="108" spans="2:26" s="9" customFormat="1" x14ac:dyDescent="0.25"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193"/>
    </row>
    <row r="109" spans="2:26" s="9" customFormat="1" x14ac:dyDescent="0.25"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193"/>
    </row>
    <row r="110" spans="2:26" s="9" customFormat="1" x14ac:dyDescent="0.25"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193"/>
    </row>
    <row r="111" spans="2:26" s="9" customFormat="1" x14ac:dyDescent="0.25"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193"/>
    </row>
    <row r="112" spans="2:26" s="9" customFormat="1" x14ac:dyDescent="0.25"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193"/>
    </row>
    <row r="113" spans="2:26" s="9" customFormat="1" x14ac:dyDescent="0.25"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193"/>
    </row>
    <row r="114" spans="2:26" s="9" customFormat="1" x14ac:dyDescent="0.25"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193"/>
    </row>
    <row r="115" spans="2:26" s="9" customFormat="1" x14ac:dyDescent="0.25"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193"/>
    </row>
    <row r="116" spans="2:26" s="9" customFormat="1" x14ac:dyDescent="0.25"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193"/>
    </row>
    <row r="117" spans="2:26" s="9" customFormat="1" x14ac:dyDescent="0.25"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193"/>
    </row>
    <row r="118" spans="2:26" s="9" customFormat="1" x14ac:dyDescent="0.25"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193"/>
    </row>
    <row r="119" spans="2:26" s="9" customFormat="1" x14ac:dyDescent="0.25"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193"/>
    </row>
    <row r="120" spans="2:26" s="9" customFormat="1" x14ac:dyDescent="0.25"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193"/>
    </row>
    <row r="121" spans="2:26" s="9" customFormat="1" x14ac:dyDescent="0.25"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193"/>
    </row>
    <row r="122" spans="2:26" s="9" customFormat="1" x14ac:dyDescent="0.25"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193"/>
    </row>
    <row r="123" spans="2:26" s="9" customFormat="1" x14ac:dyDescent="0.25"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193"/>
    </row>
    <row r="124" spans="2:26" s="9" customFormat="1" x14ac:dyDescent="0.25"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193"/>
    </row>
    <row r="125" spans="2:26" s="9" customFormat="1" x14ac:dyDescent="0.25"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193"/>
    </row>
    <row r="126" spans="2:26" s="9" customFormat="1" x14ac:dyDescent="0.25"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193"/>
    </row>
    <row r="127" spans="2:26" s="9" customFormat="1" x14ac:dyDescent="0.25"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193"/>
    </row>
    <row r="128" spans="2:26" s="9" customFormat="1" x14ac:dyDescent="0.25"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193"/>
    </row>
    <row r="129" spans="2:26" s="9" customFormat="1" x14ac:dyDescent="0.25"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193"/>
    </row>
    <row r="130" spans="2:26" s="9" customFormat="1" x14ac:dyDescent="0.25"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193"/>
    </row>
    <row r="131" spans="2:26" s="9" customFormat="1" x14ac:dyDescent="0.25"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193"/>
    </row>
    <row r="132" spans="2:26" s="9" customFormat="1" x14ac:dyDescent="0.25"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193"/>
    </row>
    <row r="133" spans="2:26" s="9" customFormat="1" x14ac:dyDescent="0.25"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193"/>
    </row>
    <row r="134" spans="2:26" s="9" customFormat="1" x14ac:dyDescent="0.25"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193"/>
    </row>
    <row r="135" spans="2:26" s="9" customFormat="1" x14ac:dyDescent="0.25"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193"/>
    </row>
    <row r="136" spans="2:26" s="9" customFormat="1" x14ac:dyDescent="0.25"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193"/>
    </row>
    <row r="137" spans="2:26" s="9" customFormat="1" x14ac:dyDescent="0.25"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193"/>
    </row>
    <row r="138" spans="2:26" s="9" customFormat="1" x14ac:dyDescent="0.25"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193"/>
    </row>
    <row r="139" spans="2:26" s="9" customFormat="1" x14ac:dyDescent="0.25"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193"/>
    </row>
    <row r="140" spans="2:26" s="9" customFormat="1" x14ac:dyDescent="0.25"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193"/>
    </row>
    <row r="141" spans="2:26" s="9" customFormat="1" x14ac:dyDescent="0.25"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193"/>
    </row>
    <row r="142" spans="2:26" s="9" customFormat="1" x14ac:dyDescent="0.25"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193"/>
    </row>
    <row r="143" spans="2:26" s="9" customFormat="1" x14ac:dyDescent="0.25"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193"/>
    </row>
    <row r="144" spans="2:26" s="9" customFormat="1" x14ac:dyDescent="0.25"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193"/>
    </row>
    <row r="145" spans="2:26" s="9" customFormat="1" x14ac:dyDescent="0.25"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193"/>
    </row>
    <row r="146" spans="2:26" s="9" customFormat="1" x14ac:dyDescent="0.25"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193"/>
    </row>
    <row r="147" spans="2:26" s="9" customFormat="1" x14ac:dyDescent="0.25"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193"/>
    </row>
    <row r="148" spans="2:26" s="9" customFormat="1" x14ac:dyDescent="0.25"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193"/>
    </row>
    <row r="149" spans="2:26" s="9" customFormat="1" x14ac:dyDescent="0.25"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193"/>
    </row>
    <row r="150" spans="2:26" s="9" customFormat="1" x14ac:dyDescent="0.25"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193"/>
    </row>
    <row r="151" spans="2:26" s="9" customFormat="1" x14ac:dyDescent="0.25"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193"/>
    </row>
    <row r="152" spans="2:26" s="9" customFormat="1" x14ac:dyDescent="0.25"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193"/>
    </row>
    <row r="153" spans="2:26" s="9" customFormat="1" x14ac:dyDescent="0.25"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193"/>
    </row>
    <row r="154" spans="2:26" s="9" customFormat="1" x14ac:dyDescent="0.25"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193"/>
    </row>
    <row r="155" spans="2:26" s="9" customFormat="1" x14ac:dyDescent="0.25"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193"/>
    </row>
    <row r="156" spans="2:26" s="9" customFormat="1" x14ac:dyDescent="0.25"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193"/>
    </row>
    <row r="157" spans="2:26" s="9" customFormat="1" x14ac:dyDescent="0.25"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193"/>
    </row>
    <row r="158" spans="2:26" s="9" customFormat="1" x14ac:dyDescent="0.25"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193"/>
    </row>
    <row r="159" spans="2:26" s="9" customFormat="1" x14ac:dyDescent="0.25"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193"/>
    </row>
    <row r="160" spans="2:26" s="9" customFormat="1" x14ac:dyDescent="0.25"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193"/>
    </row>
    <row r="161" spans="2:26" s="9" customFormat="1" x14ac:dyDescent="0.25"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193"/>
    </row>
    <row r="162" spans="2:26" s="9" customFormat="1" x14ac:dyDescent="0.25"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193"/>
    </row>
    <row r="163" spans="2:26" s="9" customFormat="1" x14ac:dyDescent="0.25"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193"/>
    </row>
    <row r="164" spans="2:26" s="9" customFormat="1" x14ac:dyDescent="0.25"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193"/>
    </row>
    <row r="165" spans="2:26" s="9" customFormat="1" x14ac:dyDescent="0.25"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193"/>
    </row>
    <row r="166" spans="2:26" s="9" customFormat="1" x14ac:dyDescent="0.25"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193"/>
    </row>
    <row r="167" spans="2:26" s="9" customFormat="1" x14ac:dyDescent="0.25"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193"/>
    </row>
    <row r="168" spans="2:26" s="9" customFormat="1" x14ac:dyDescent="0.25"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193"/>
    </row>
    <row r="169" spans="2:26" s="9" customFormat="1" x14ac:dyDescent="0.25"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193"/>
    </row>
    <row r="170" spans="2:26" s="9" customFormat="1" x14ac:dyDescent="0.25"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193"/>
    </row>
    <row r="171" spans="2:26" s="9" customFormat="1" x14ac:dyDescent="0.25"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193"/>
    </row>
    <row r="172" spans="2:26" s="9" customFormat="1" x14ac:dyDescent="0.25"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193"/>
    </row>
    <row r="173" spans="2:26" s="9" customFormat="1" x14ac:dyDescent="0.25"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193"/>
    </row>
    <row r="174" spans="2:26" s="9" customFormat="1" x14ac:dyDescent="0.25"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193"/>
    </row>
    <row r="175" spans="2:26" s="9" customFormat="1" x14ac:dyDescent="0.25"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193"/>
    </row>
    <row r="176" spans="2:26" s="9" customFormat="1" x14ac:dyDescent="0.25"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193"/>
    </row>
    <row r="177" spans="2:26" s="9" customFormat="1" x14ac:dyDescent="0.25"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193"/>
    </row>
    <row r="178" spans="2:26" s="9" customFormat="1" x14ac:dyDescent="0.25"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193"/>
    </row>
    <row r="179" spans="2:26" s="9" customFormat="1" x14ac:dyDescent="0.25"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193"/>
    </row>
    <row r="180" spans="2:26" s="9" customFormat="1" x14ac:dyDescent="0.25"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193"/>
    </row>
    <row r="181" spans="2:26" s="9" customFormat="1" x14ac:dyDescent="0.25"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193"/>
    </row>
    <row r="182" spans="2:26" s="9" customFormat="1" x14ac:dyDescent="0.25"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193"/>
    </row>
    <row r="183" spans="2:26" s="9" customFormat="1" x14ac:dyDescent="0.25"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193"/>
    </row>
    <row r="184" spans="2:26" s="9" customFormat="1" x14ac:dyDescent="0.25"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193"/>
    </row>
    <row r="185" spans="2:26" s="9" customFormat="1" x14ac:dyDescent="0.25"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193"/>
    </row>
    <row r="186" spans="2:26" s="9" customFormat="1" x14ac:dyDescent="0.25"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193"/>
    </row>
    <row r="187" spans="2:26" s="9" customFormat="1" x14ac:dyDescent="0.25"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193"/>
    </row>
    <row r="188" spans="2:26" s="9" customFormat="1" x14ac:dyDescent="0.25"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193"/>
    </row>
    <row r="189" spans="2:26" s="9" customFormat="1" x14ac:dyDescent="0.25"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193"/>
    </row>
    <row r="190" spans="2:26" s="9" customFormat="1" x14ac:dyDescent="0.25"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193"/>
    </row>
    <row r="191" spans="2:26" s="9" customFormat="1" x14ac:dyDescent="0.25"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193"/>
    </row>
    <row r="192" spans="2:26" s="9" customFormat="1" x14ac:dyDescent="0.25"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193"/>
    </row>
    <row r="193" spans="2:26" s="9" customFormat="1" x14ac:dyDescent="0.25"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193"/>
    </row>
    <row r="194" spans="2:26" s="9" customFormat="1" x14ac:dyDescent="0.25"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193"/>
    </row>
    <row r="195" spans="2:26" s="9" customFormat="1" x14ac:dyDescent="0.25"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193"/>
    </row>
    <row r="196" spans="2:26" s="9" customFormat="1" x14ac:dyDescent="0.25"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193"/>
    </row>
    <row r="197" spans="2:26" s="9" customFormat="1" x14ac:dyDescent="0.25"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193"/>
    </row>
    <row r="198" spans="2:26" s="9" customFormat="1" x14ac:dyDescent="0.25"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193"/>
    </row>
    <row r="199" spans="2:26" s="9" customFormat="1" x14ac:dyDescent="0.25"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193"/>
    </row>
    <row r="200" spans="2:26" s="9" customFormat="1" x14ac:dyDescent="0.25"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193"/>
    </row>
    <row r="201" spans="2:26" s="9" customFormat="1" x14ac:dyDescent="0.25"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193"/>
    </row>
    <row r="202" spans="2:26" s="9" customFormat="1" x14ac:dyDescent="0.25"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193"/>
    </row>
    <row r="203" spans="2:26" s="9" customFormat="1" x14ac:dyDescent="0.25"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193"/>
    </row>
    <row r="204" spans="2:26" s="9" customFormat="1" x14ac:dyDescent="0.25"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193"/>
    </row>
    <row r="205" spans="2:26" s="9" customFormat="1" x14ac:dyDescent="0.25"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193"/>
    </row>
    <row r="206" spans="2:26" s="9" customFormat="1" x14ac:dyDescent="0.25"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193"/>
    </row>
    <row r="207" spans="2:26" s="9" customFormat="1" x14ac:dyDescent="0.25"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193"/>
    </row>
    <row r="208" spans="2:26" s="9" customFormat="1" x14ac:dyDescent="0.25"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193"/>
    </row>
    <row r="209" spans="2:26" s="9" customFormat="1" x14ac:dyDescent="0.25"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193"/>
    </row>
    <row r="210" spans="2:26" s="9" customFormat="1" x14ac:dyDescent="0.25"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193"/>
    </row>
    <row r="211" spans="2:26" s="9" customFormat="1" x14ac:dyDescent="0.25"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193"/>
    </row>
    <row r="212" spans="2:26" s="9" customFormat="1" x14ac:dyDescent="0.25"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193"/>
    </row>
    <row r="213" spans="2:26" s="9" customFormat="1" x14ac:dyDescent="0.25"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193"/>
    </row>
    <row r="214" spans="2:26" s="9" customFormat="1" x14ac:dyDescent="0.25"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193"/>
    </row>
    <row r="215" spans="2:26" s="9" customFormat="1" x14ac:dyDescent="0.25"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193"/>
    </row>
    <row r="216" spans="2:26" s="9" customFormat="1" x14ac:dyDescent="0.25"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193"/>
    </row>
    <row r="217" spans="2:26" s="9" customFormat="1" x14ac:dyDescent="0.25"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193"/>
    </row>
    <row r="218" spans="2:26" s="9" customFormat="1" x14ac:dyDescent="0.25"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193"/>
    </row>
    <row r="219" spans="2:26" s="9" customFormat="1" x14ac:dyDescent="0.25"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193"/>
    </row>
    <row r="220" spans="2:26" s="9" customFormat="1" x14ac:dyDescent="0.25"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193"/>
    </row>
    <row r="221" spans="2:26" s="9" customFormat="1" x14ac:dyDescent="0.25"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193"/>
    </row>
    <row r="222" spans="2:26" s="9" customFormat="1" x14ac:dyDescent="0.25"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193"/>
    </row>
    <row r="223" spans="2:26" s="9" customFormat="1" x14ac:dyDescent="0.25"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193"/>
    </row>
    <row r="224" spans="2:26" s="9" customFormat="1" x14ac:dyDescent="0.25"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193"/>
    </row>
    <row r="225" spans="2:26" s="9" customFormat="1" x14ac:dyDescent="0.25"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193"/>
    </row>
    <row r="226" spans="2:26" s="9" customFormat="1" x14ac:dyDescent="0.25"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193"/>
    </row>
    <row r="227" spans="2:26" s="9" customFormat="1" x14ac:dyDescent="0.25"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193"/>
    </row>
    <row r="228" spans="2:26" s="9" customFormat="1" x14ac:dyDescent="0.25"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193"/>
    </row>
    <row r="229" spans="2:26" s="9" customFormat="1" x14ac:dyDescent="0.25"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193"/>
    </row>
    <row r="230" spans="2:26" s="9" customFormat="1" x14ac:dyDescent="0.25"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193"/>
    </row>
    <row r="231" spans="2:26" s="9" customFormat="1" x14ac:dyDescent="0.25"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193"/>
    </row>
    <row r="232" spans="2:26" s="9" customFormat="1" x14ac:dyDescent="0.25"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193"/>
    </row>
    <row r="233" spans="2:26" s="9" customFormat="1" x14ac:dyDescent="0.25"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193"/>
    </row>
    <row r="234" spans="2:26" s="9" customFormat="1" x14ac:dyDescent="0.25"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193"/>
    </row>
    <row r="235" spans="2:26" s="9" customFormat="1" x14ac:dyDescent="0.25"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193"/>
    </row>
    <row r="236" spans="2:26" s="9" customFormat="1" x14ac:dyDescent="0.25"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193"/>
    </row>
    <row r="237" spans="2:26" s="9" customFormat="1" x14ac:dyDescent="0.25"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193"/>
    </row>
    <row r="238" spans="2:26" s="9" customFormat="1" x14ac:dyDescent="0.25"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193"/>
    </row>
    <row r="239" spans="2:26" s="9" customFormat="1" x14ac:dyDescent="0.25"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193"/>
    </row>
    <row r="240" spans="2:26" s="9" customFormat="1" x14ac:dyDescent="0.25"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193"/>
    </row>
    <row r="241" spans="2:26" s="9" customFormat="1" x14ac:dyDescent="0.25"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193"/>
    </row>
    <row r="242" spans="2:26" s="9" customFormat="1" x14ac:dyDescent="0.25"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193"/>
    </row>
    <row r="243" spans="2:26" s="9" customFormat="1" x14ac:dyDescent="0.25"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193"/>
    </row>
    <row r="244" spans="2:26" s="9" customFormat="1" x14ac:dyDescent="0.25"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193"/>
    </row>
    <row r="245" spans="2:26" s="9" customFormat="1" x14ac:dyDescent="0.25"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193"/>
    </row>
    <row r="246" spans="2:26" s="9" customFormat="1" x14ac:dyDescent="0.25"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193"/>
    </row>
    <row r="247" spans="2:26" s="9" customFormat="1" x14ac:dyDescent="0.25"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193"/>
    </row>
  </sheetData>
  <mergeCells count="24">
    <mergeCell ref="J5:K5"/>
    <mergeCell ref="L5:M5"/>
    <mergeCell ref="N5:O5"/>
    <mergeCell ref="B3:B5"/>
    <mergeCell ref="C3:C5"/>
    <mergeCell ref="D5:E5"/>
    <mergeCell ref="F5:G5"/>
    <mergeCell ref="H5:I5"/>
    <mergeCell ref="B56:C56"/>
    <mergeCell ref="B2:Z2"/>
    <mergeCell ref="E3:Z4"/>
    <mergeCell ref="Z5:Z6"/>
    <mergeCell ref="X5:Y5"/>
    <mergeCell ref="B50:B52"/>
    <mergeCell ref="B7:B16"/>
    <mergeCell ref="B17:B19"/>
    <mergeCell ref="B20:B26"/>
    <mergeCell ref="B27:B41"/>
    <mergeCell ref="B42:B45"/>
    <mergeCell ref="B46:B49"/>
    <mergeCell ref="P5:Q5"/>
    <mergeCell ref="R5:S5"/>
    <mergeCell ref="T5:U5"/>
    <mergeCell ref="V5:W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247"/>
  <sheetViews>
    <sheetView tabSelected="1" zoomScale="70" zoomScaleNormal="70" workbookViewId="0">
      <selection activeCell="AB54" sqref="AB54"/>
    </sheetView>
  </sheetViews>
  <sheetFormatPr baseColWidth="10" defaultRowHeight="15" x14ac:dyDescent="0.25"/>
  <cols>
    <col min="1" max="1" width="1.5703125" customWidth="1"/>
    <col min="2" max="2" width="26.5703125" style="2" customWidth="1"/>
    <col min="3" max="3" width="28.42578125" style="2" customWidth="1"/>
    <col min="4" max="4" width="7.5703125" style="2" customWidth="1"/>
    <col min="5" max="5" width="6.85546875" style="4" customWidth="1"/>
    <col min="6" max="6" width="5.7109375" style="4" customWidth="1"/>
    <col min="7" max="8" width="5.28515625" style="4" customWidth="1"/>
    <col min="9" max="10" width="5.7109375" style="4" customWidth="1"/>
    <col min="11" max="11" width="6" style="4" customWidth="1"/>
    <col min="12" max="12" width="8.42578125" style="4" customWidth="1"/>
    <col min="13" max="13" width="7.85546875" style="4" customWidth="1"/>
    <col min="14" max="14" width="6.28515625" style="4" customWidth="1"/>
    <col min="15" max="15" width="5.42578125" style="4" customWidth="1"/>
    <col min="16" max="16" width="5.85546875" style="4" customWidth="1"/>
    <col min="17" max="18" width="6.7109375" style="4" customWidth="1"/>
    <col min="19" max="19" width="7.28515625" style="4" customWidth="1"/>
    <col min="20" max="20" width="6.140625" style="4" customWidth="1"/>
    <col min="21" max="21" width="8.7109375" style="4" customWidth="1"/>
    <col min="22" max="22" width="6.140625" style="4" customWidth="1"/>
    <col min="23" max="23" width="8.7109375" style="4" customWidth="1"/>
    <col min="24" max="24" width="6.140625" style="4" customWidth="1"/>
    <col min="25" max="25" width="8.7109375" style="4" customWidth="1"/>
    <col min="26" max="26" width="17.85546875" style="193" customWidth="1"/>
  </cols>
  <sheetData>
    <row r="2" spans="2:26" ht="47.25" customHeight="1" x14ac:dyDescent="0.25">
      <c r="B2" s="206" t="s">
        <v>51</v>
      </c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</row>
    <row r="3" spans="2:26" s="6" customFormat="1" ht="27" customHeight="1" x14ac:dyDescent="0.25">
      <c r="B3" s="233" t="s">
        <v>0</v>
      </c>
      <c r="C3" s="235" t="s">
        <v>1</v>
      </c>
      <c r="D3" s="83"/>
      <c r="E3" s="210" t="s">
        <v>68</v>
      </c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</row>
    <row r="4" spans="2:26" s="6" customFormat="1" ht="25.5" customHeight="1" thickBot="1" x14ac:dyDescent="0.3">
      <c r="B4" s="234"/>
      <c r="C4" s="236"/>
      <c r="D4" s="83"/>
      <c r="E4" s="210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</row>
    <row r="5" spans="2:26" s="1" customFormat="1" ht="54.75" customHeight="1" thickBot="1" x14ac:dyDescent="0.3">
      <c r="B5" s="234"/>
      <c r="C5" s="236"/>
      <c r="D5" s="237" t="s">
        <v>59</v>
      </c>
      <c r="E5" s="238"/>
      <c r="F5" s="239" t="s">
        <v>56</v>
      </c>
      <c r="G5" s="240"/>
      <c r="H5" s="219" t="s">
        <v>57</v>
      </c>
      <c r="I5" s="220"/>
      <c r="J5" s="219" t="s">
        <v>60</v>
      </c>
      <c r="K5" s="220"/>
      <c r="L5" s="231" t="s">
        <v>70</v>
      </c>
      <c r="M5" s="220"/>
      <c r="N5" s="232" t="s">
        <v>74</v>
      </c>
      <c r="O5" s="232"/>
      <c r="P5" s="219" t="s">
        <v>58</v>
      </c>
      <c r="Q5" s="220"/>
      <c r="R5" s="219" t="s">
        <v>61</v>
      </c>
      <c r="S5" s="220"/>
      <c r="T5" s="219" t="s">
        <v>62</v>
      </c>
      <c r="U5" s="220"/>
      <c r="V5" s="219" t="s">
        <v>69</v>
      </c>
      <c r="W5" s="220"/>
      <c r="X5" s="219" t="s">
        <v>71</v>
      </c>
      <c r="Y5" s="220"/>
      <c r="Z5" s="217" t="s">
        <v>54</v>
      </c>
    </row>
    <row r="6" spans="2:26" s="3" customFormat="1" ht="23.25" customHeight="1" thickBot="1" x14ac:dyDescent="0.3">
      <c r="B6" s="16"/>
      <c r="C6" s="16"/>
      <c r="D6" s="16" t="s">
        <v>66</v>
      </c>
      <c r="E6" s="16" t="s">
        <v>67</v>
      </c>
      <c r="F6" s="16" t="s">
        <v>66</v>
      </c>
      <c r="G6" s="21" t="s">
        <v>67</v>
      </c>
      <c r="H6" s="5" t="s">
        <v>66</v>
      </c>
      <c r="I6" s="21" t="s">
        <v>67</v>
      </c>
      <c r="J6" s="5" t="s">
        <v>66</v>
      </c>
      <c r="K6" s="21" t="s">
        <v>67</v>
      </c>
      <c r="L6" s="5" t="s">
        <v>66</v>
      </c>
      <c r="M6" s="21" t="s">
        <v>67</v>
      </c>
      <c r="N6" s="62" t="s">
        <v>66</v>
      </c>
      <c r="O6" s="62" t="s">
        <v>67</v>
      </c>
      <c r="P6" s="5" t="s">
        <v>66</v>
      </c>
      <c r="Q6" s="21" t="s">
        <v>67</v>
      </c>
      <c r="R6" s="5" t="s">
        <v>66</v>
      </c>
      <c r="S6" s="25" t="s">
        <v>67</v>
      </c>
      <c r="T6" s="5" t="s">
        <v>66</v>
      </c>
      <c r="U6" s="5" t="s">
        <v>67</v>
      </c>
      <c r="V6" s="5" t="s">
        <v>66</v>
      </c>
      <c r="W6" s="5" t="s">
        <v>67</v>
      </c>
      <c r="X6" s="5" t="s">
        <v>66</v>
      </c>
      <c r="Y6" s="5" t="s">
        <v>67</v>
      </c>
      <c r="Z6" s="218"/>
    </row>
    <row r="7" spans="2:26" ht="27.75" customHeight="1" thickBot="1" x14ac:dyDescent="0.3">
      <c r="B7" s="209" t="s">
        <v>2</v>
      </c>
      <c r="C7" s="18" t="s">
        <v>7</v>
      </c>
      <c r="D7" s="7"/>
      <c r="E7" s="18"/>
      <c r="F7" s="7"/>
      <c r="G7" s="22"/>
      <c r="H7" s="7"/>
      <c r="I7" s="22"/>
      <c r="J7" s="7"/>
      <c r="K7" s="22"/>
      <c r="L7" s="7"/>
      <c r="M7" s="22"/>
      <c r="N7" s="63"/>
      <c r="O7" s="63"/>
      <c r="P7" s="7"/>
      <c r="Q7" s="18"/>
      <c r="R7" s="7"/>
      <c r="S7" s="18"/>
      <c r="T7" s="7"/>
      <c r="U7" s="18"/>
      <c r="V7" s="7"/>
      <c r="W7" s="18"/>
      <c r="X7" s="7"/>
      <c r="Y7" s="18"/>
      <c r="Z7" s="60"/>
    </row>
    <row r="8" spans="2:26" ht="15.75" thickBot="1" x14ac:dyDescent="0.3">
      <c r="B8" s="209"/>
      <c r="C8" s="18" t="s">
        <v>8</v>
      </c>
      <c r="D8" s="7"/>
      <c r="E8" s="18"/>
      <c r="F8" s="54">
        <v>30</v>
      </c>
      <c r="G8" s="60">
        <v>25</v>
      </c>
      <c r="H8" s="7"/>
      <c r="I8" s="22"/>
      <c r="J8" s="54">
        <v>10</v>
      </c>
      <c r="K8" s="60">
        <v>12</v>
      </c>
      <c r="L8" s="54">
        <v>2</v>
      </c>
      <c r="M8" s="60">
        <v>3</v>
      </c>
      <c r="N8" s="66">
        <v>15</v>
      </c>
      <c r="O8" s="66">
        <v>10</v>
      </c>
      <c r="P8" s="54">
        <v>400</v>
      </c>
      <c r="Q8" s="59">
        <v>350</v>
      </c>
      <c r="R8" s="7"/>
      <c r="S8" s="18"/>
      <c r="T8" s="7"/>
      <c r="U8" s="18"/>
      <c r="V8" s="7"/>
      <c r="W8" s="18"/>
      <c r="X8" s="7"/>
      <c r="Y8" s="18"/>
      <c r="Z8" s="60">
        <f>SUM(D8:Y8)</f>
        <v>857</v>
      </c>
    </row>
    <row r="9" spans="2:26" ht="13.5" customHeight="1" thickBot="1" x14ac:dyDescent="0.3">
      <c r="B9" s="209"/>
      <c r="C9" s="18" t="s">
        <v>9</v>
      </c>
      <c r="D9" s="7"/>
      <c r="E9" s="18"/>
      <c r="F9" s="7"/>
      <c r="G9" s="22"/>
      <c r="H9" s="7"/>
      <c r="I9" s="22"/>
      <c r="J9" s="7"/>
      <c r="K9" s="22"/>
      <c r="L9" s="7"/>
      <c r="M9" s="22"/>
      <c r="N9" s="63"/>
      <c r="O9" s="63"/>
      <c r="P9" s="7"/>
      <c r="Q9" s="18"/>
      <c r="R9" s="7"/>
      <c r="S9" s="18"/>
      <c r="T9" s="7"/>
      <c r="U9" s="18"/>
      <c r="V9" s="7"/>
      <c r="W9" s="18"/>
      <c r="X9" s="7"/>
      <c r="Y9" s="18"/>
      <c r="Z9" s="60">
        <f t="shared" ref="Z9:Z52" si="0">SUM(D9:Y9)</f>
        <v>0</v>
      </c>
    </row>
    <row r="10" spans="2:26" ht="15.75" thickBot="1" x14ac:dyDescent="0.3">
      <c r="B10" s="209"/>
      <c r="C10" s="18" t="s">
        <v>10</v>
      </c>
      <c r="D10" s="7"/>
      <c r="E10" s="18"/>
      <c r="F10" s="54">
        <v>10</v>
      </c>
      <c r="G10" s="60">
        <v>15</v>
      </c>
      <c r="H10" s="7"/>
      <c r="I10" s="22"/>
      <c r="J10" s="54">
        <v>8</v>
      </c>
      <c r="K10" s="60">
        <v>13</v>
      </c>
      <c r="L10" s="54">
        <v>3</v>
      </c>
      <c r="M10" s="60">
        <v>2</v>
      </c>
      <c r="N10" s="66">
        <v>20</v>
      </c>
      <c r="O10" s="66">
        <v>10</v>
      </c>
      <c r="P10" s="54">
        <v>100</v>
      </c>
      <c r="Q10" s="59">
        <v>80</v>
      </c>
      <c r="R10" s="7"/>
      <c r="S10" s="18"/>
      <c r="T10" s="7"/>
      <c r="U10" s="18"/>
      <c r="V10" s="7"/>
      <c r="W10" s="18"/>
      <c r="X10" s="7"/>
      <c r="Y10" s="18"/>
      <c r="Z10" s="60">
        <f t="shared" si="0"/>
        <v>261</v>
      </c>
    </row>
    <row r="11" spans="2:26" ht="27" customHeight="1" thickBot="1" x14ac:dyDescent="0.3">
      <c r="B11" s="209"/>
      <c r="C11" s="19" t="s">
        <v>45</v>
      </c>
      <c r="D11" s="8"/>
      <c r="E11" s="19"/>
      <c r="F11" s="8"/>
      <c r="G11" s="23"/>
      <c r="H11" s="8"/>
      <c r="I11" s="23"/>
      <c r="J11" s="8"/>
      <c r="K11" s="23"/>
      <c r="L11" s="8"/>
      <c r="M11" s="23"/>
      <c r="N11" s="64"/>
      <c r="O11" s="64"/>
      <c r="P11" s="8"/>
      <c r="Q11" s="19"/>
      <c r="R11" s="8"/>
      <c r="S11" s="19"/>
      <c r="T11" s="8"/>
      <c r="U11" s="19"/>
      <c r="V11" s="8"/>
      <c r="W11" s="19"/>
      <c r="X11" s="8"/>
      <c r="Y11" s="19"/>
      <c r="Z11" s="60">
        <f t="shared" si="0"/>
        <v>0</v>
      </c>
    </row>
    <row r="12" spans="2:26" ht="27" thickBot="1" x14ac:dyDescent="0.3">
      <c r="B12" s="209"/>
      <c r="C12" s="19" t="s">
        <v>46</v>
      </c>
      <c r="D12" s="8"/>
      <c r="E12" s="19"/>
      <c r="F12" s="8"/>
      <c r="G12" s="23"/>
      <c r="H12" s="8"/>
      <c r="I12" s="23"/>
      <c r="J12" s="8"/>
      <c r="K12" s="23"/>
      <c r="L12" s="8"/>
      <c r="M12" s="23"/>
      <c r="N12" s="64"/>
      <c r="O12" s="64"/>
      <c r="P12" s="8"/>
      <c r="Q12" s="19"/>
      <c r="R12" s="8"/>
      <c r="S12" s="19"/>
      <c r="T12" s="8"/>
      <c r="U12" s="19"/>
      <c r="V12" s="8"/>
      <c r="W12" s="19"/>
      <c r="X12" s="8"/>
      <c r="Y12" s="19"/>
      <c r="Z12" s="60">
        <f t="shared" si="0"/>
        <v>0</v>
      </c>
    </row>
    <row r="13" spans="2:26" ht="27" thickBot="1" x14ac:dyDescent="0.3">
      <c r="B13" s="209"/>
      <c r="C13" s="19" t="s">
        <v>47</v>
      </c>
      <c r="D13" s="8"/>
      <c r="E13" s="19"/>
      <c r="F13" s="8"/>
      <c r="G13" s="23"/>
      <c r="H13" s="8"/>
      <c r="I13" s="23"/>
      <c r="J13" s="8"/>
      <c r="K13" s="23"/>
      <c r="L13" s="8"/>
      <c r="M13" s="23"/>
      <c r="N13" s="64"/>
      <c r="O13" s="64"/>
      <c r="P13" s="8"/>
      <c r="Q13" s="19"/>
      <c r="R13" s="8"/>
      <c r="S13" s="19"/>
      <c r="T13" s="8"/>
      <c r="U13" s="19"/>
      <c r="V13" s="8"/>
      <c r="W13" s="19"/>
      <c r="X13" s="8"/>
      <c r="Y13" s="19"/>
      <c r="Z13" s="60">
        <f t="shared" si="0"/>
        <v>0</v>
      </c>
    </row>
    <row r="14" spans="2:26" ht="27" thickBot="1" x14ac:dyDescent="0.3">
      <c r="B14" s="209"/>
      <c r="C14" s="19" t="s">
        <v>48</v>
      </c>
      <c r="D14" s="8"/>
      <c r="E14" s="19"/>
      <c r="F14" s="8"/>
      <c r="G14" s="23"/>
      <c r="H14" s="8"/>
      <c r="I14" s="19"/>
      <c r="J14" s="8"/>
      <c r="K14" s="23"/>
      <c r="L14" s="8"/>
      <c r="M14" s="23"/>
      <c r="N14" s="64"/>
      <c r="O14" s="64"/>
      <c r="P14" s="8"/>
      <c r="Q14" s="19"/>
      <c r="R14" s="8"/>
      <c r="S14" s="19"/>
      <c r="T14" s="8"/>
      <c r="U14" s="19"/>
      <c r="V14" s="8"/>
      <c r="W14" s="19"/>
      <c r="X14" s="8"/>
      <c r="Y14" s="19"/>
      <c r="Z14" s="60">
        <f t="shared" si="0"/>
        <v>0</v>
      </c>
    </row>
    <row r="15" spans="2:26" ht="15.75" thickBot="1" x14ac:dyDescent="0.3">
      <c r="B15" s="209"/>
      <c r="C15" s="18" t="s">
        <v>11</v>
      </c>
      <c r="D15" s="7"/>
      <c r="E15" s="18"/>
      <c r="F15" s="7"/>
      <c r="G15" s="22"/>
      <c r="H15" s="7"/>
      <c r="I15" s="18"/>
      <c r="J15" s="7"/>
      <c r="K15" s="22"/>
      <c r="L15" s="7"/>
      <c r="M15" s="22"/>
      <c r="N15" s="63"/>
      <c r="O15" s="63"/>
      <c r="P15" s="7"/>
      <c r="Q15" s="18"/>
      <c r="R15" s="7"/>
      <c r="S15" s="18"/>
      <c r="T15" s="7"/>
      <c r="U15" s="18"/>
      <c r="V15" s="7"/>
      <c r="W15" s="18"/>
      <c r="X15" s="7"/>
      <c r="Y15" s="18"/>
      <c r="Z15" s="60">
        <f t="shared" si="0"/>
        <v>0</v>
      </c>
    </row>
    <row r="16" spans="2:26" ht="15.75" thickBot="1" x14ac:dyDescent="0.3">
      <c r="B16" s="224"/>
      <c r="C16" s="30" t="s">
        <v>12</v>
      </c>
      <c r="D16" s="31"/>
      <c r="E16" s="30"/>
      <c r="F16" s="31"/>
      <c r="G16" s="32"/>
      <c r="H16" s="31"/>
      <c r="I16" s="30"/>
      <c r="J16" s="31"/>
      <c r="K16" s="32"/>
      <c r="L16" s="31"/>
      <c r="M16" s="32"/>
      <c r="N16" s="63"/>
      <c r="O16" s="63"/>
      <c r="P16" s="31"/>
      <c r="Q16" s="30"/>
      <c r="R16" s="31"/>
      <c r="S16" s="30"/>
      <c r="T16" s="31"/>
      <c r="U16" s="30"/>
      <c r="V16" s="31"/>
      <c r="W16" s="30"/>
      <c r="X16" s="31"/>
      <c r="Y16" s="30"/>
      <c r="Z16" s="60">
        <f t="shared" si="0"/>
        <v>0</v>
      </c>
    </row>
    <row r="17" spans="2:26" ht="15.75" thickBot="1" x14ac:dyDescent="0.3">
      <c r="B17" s="225" t="s">
        <v>3</v>
      </c>
      <c r="C17" s="27" t="s">
        <v>13</v>
      </c>
      <c r="D17" s="28"/>
      <c r="E17" s="27"/>
      <c r="F17" s="57">
        <v>10</v>
      </c>
      <c r="G17" s="58">
        <v>20</v>
      </c>
      <c r="H17" s="28"/>
      <c r="I17" s="27"/>
      <c r="J17" s="57">
        <v>9</v>
      </c>
      <c r="K17" s="58">
        <v>10</v>
      </c>
      <c r="L17" s="57">
        <v>2</v>
      </c>
      <c r="M17" s="58">
        <v>2</v>
      </c>
      <c r="N17" s="66">
        <v>10</v>
      </c>
      <c r="O17" s="66">
        <v>8</v>
      </c>
      <c r="P17" s="57">
        <v>100</v>
      </c>
      <c r="Q17" s="67">
        <v>150</v>
      </c>
      <c r="R17" s="28"/>
      <c r="S17" s="27"/>
      <c r="T17" s="28"/>
      <c r="U17" s="27"/>
      <c r="V17" s="28"/>
      <c r="W17" s="27"/>
      <c r="X17" s="28"/>
      <c r="Y17" s="27"/>
      <c r="Z17" s="60">
        <f t="shared" si="0"/>
        <v>321</v>
      </c>
    </row>
    <row r="18" spans="2:26" ht="15.75" thickBot="1" x14ac:dyDescent="0.3">
      <c r="B18" s="209"/>
      <c r="C18" s="18" t="s">
        <v>14</v>
      </c>
      <c r="D18" s="7"/>
      <c r="E18" s="18"/>
      <c r="F18" s="54">
        <v>6</v>
      </c>
      <c r="G18" s="59">
        <v>8</v>
      </c>
      <c r="H18" s="7"/>
      <c r="I18" s="18"/>
      <c r="J18" s="54">
        <v>6</v>
      </c>
      <c r="K18" s="60">
        <v>5</v>
      </c>
      <c r="L18" s="54">
        <v>1</v>
      </c>
      <c r="M18" s="60">
        <v>2</v>
      </c>
      <c r="N18" s="66">
        <v>5</v>
      </c>
      <c r="O18" s="66">
        <v>4</v>
      </c>
      <c r="P18" s="7"/>
      <c r="Q18" s="18"/>
      <c r="R18" s="7"/>
      <c r="S18" s="18"/>
      <c r="T18" s="7"/>
      <c r="U18" s="18"/>
      <c r="V18" s="7"/>
      <c r="W18" s="18"/>
      <c r="X18" s="7"/>
      <c r="Y18" s="18"/>
      <c r="Z18" s="60">
        <f t="shared" si="0"/>
        <v>37</v>
      </c>
    </row>
    <row r="19" spans="2:26" ht="15.75" thickBot="1" x14ac:dyDescent="0.3">
      <c r="B19" s="224"/>
      <c r="C19" s="30" t="s">
        <v>15</v>
      </c>
      <c r="D19" s="31"/>
      <c r="E19" s="30"/>
      <c r="F19" s="31"/>
      <c r="G19" s="30"/>
      <c r="H19" s="31"/>
      <c r="I19" s="30"/>
      <c r="J19" s="31"/>
      <c r="K19" s="32"/>
      <c r="L19" s="31"/>
      <c r="M19" s="32"/>
      <c r="N19" s="63"/>
      <c r="O19" s="63"/>
      <c r="P19" s="31"/>
      <c r="Q19" s="30"/>
      <c r="R19" s="31"/>
      <c r="S19" s="30"/>
      <c r="T19" s="31"/>
      <c r="U19" s="30"/>
      <c r="V19" s="31"/>
      <c r="W19" s="30"/>
      <c r="X19" s="31"/>
      <c r="Y19" s="30"/>
      <c r="Z19" s="60">
        <f t="shared" si="0"/>
        <v>0</v>
      </c>
    </row>
    <row r="20" spans="2:26" ht="26.25" thickBot="1" x14ac:dyDescent="0.3">
      <c r="B20" s="226" t="s">
        <v>4</v>
      </c>
      <c r="C20" s="52" t="s">
        <v>16</v>
      </c>
      <c r="D20" s="34"/>
      <c r="E20" s="27"/>
      <c r="F20" s="28"/>
      <c r="G20" s="27"/>
      <c r="H20" s="28"/>
      <c r="I20" s="27"/>
      <c r="J20" s="28"/>
      <c r="K20" s="29"/>
      <c r="L20" s="28"/>
      <c r="M20" s="29"/>
      <c r="N20" s="63"/>
      <c r="O20" s="63"/>
      <c r="P20" s="28"/>
      <c r="Q20" s="27"/>
      <c r="R20" s="28"/>
      <c r="S20" s="27"/>
      <c r="T20" s="28"/>
      <c r="U20" s="27"/>
      <c r="V20" s="28"/>
      <c r="W20" s="27"/>
      <c r="X20" s="28"/>
      <c r="Y20" s="27"/>
      <c r="Z20" s="60">
        <f t="shared" si="0"/>
        <v>0</v>
      </c>
    </row>
    <row r="21" spans="2:26" ht="27" thickBot="1" x14ac:dyDescent="0.3">
      <c r="B21" s="209"/>
      <c r="C21" s="19" t="s">
        <v>37</v>
      </c>
      <c r="D21" s="8"/>
      <c r="E21" s="19"/>
      <c r="F21" s="8"/>
      <c r="G21" s="19"/>
      <c r="H21" s="8"/>
      <c r="I21" s="19"/>
      <c r="J21" s="8"/>
      <c r="K21" s="23"/>
      <c r="L21" s="8"/>
      <c r="M21" s="23"/>
      <c r="N21" s="64"/>
      <c r="O21" s="64"/>
      <c r="P21" s="8"/>
      <c r="Q21" s="19"/>
      <c r="R21" s="8"/>
      <c r="S21" s="19"/>
      <c r="T21" s="8"/>
      <c r="U21" s="19"/>
      <c r="V21" s="8"/>
      <c r="W21" s="19"/>
      <c r="X21" s="8"/>
      <c r="Y21" s="19"/>
      <c r="Z21" s="60">
        <f t="shared" si="0"/>
        <v>0</v>
      </c>
    </row>
    <row r="22" spans="2:26" ht="15.75" thickBot="1" x14ac:dyDescent="0.3">
      <c r="B22" s="209"/>
      <c r="C22" s="19" t="s">
        <v>36</v>
      </c>
      <c r="D22" s="8"/>
      <c r="E22" s="19"/>
      <c r="F22" s="56">
        <v>30</v>
      </c>
      <c r="G22" s="55">
        <v>40</v>
      </c>
      <c r="H22" s="8"/>
      <c r="I22" s="19"/>
      <c r="J22" s="56">
        <v>15</v>
      </c>
      <c r="K22" s="61">
        <v>20</v>
      </c>
      <c r="L22" s="56">
        <v>3</v>
      </c>
      <c r="M22" s="61">
        <v>3</v>
      </c>
      <c r="N22" s="65">
        <v>20</v>
      </c>
      <c r="O22" s="65">
        <v>15</v>
      </c>
      <c r="P22" s="56">
        <v>800</v>
      </c>
      <c r="Q22" s="55">
        <v>600</v>
      </c>
      <c r="R22" s="8"/>
      <c r="S22" s="19"/>
      <c r="T22" s="8"/>
      <c r="U22" s="19"/>
      <c r="V22" s="8"/>
      <c r="W22" s="19"/>
      <c r="X22" s="8"/>
      <c r="Y22" s="19"/>
      <c r="Z22" s="60">
        <f t="shared" si="0"/>
        <v>1546</v>
      </c>
    </row>
    <row r="23" spans="2:26" ht="15.75" thickBot="1" x14ac:dyDescent="0.3">
      <c r="B23" s="209"/>
      <c r="C23" s="18" t="s">
        <v>17</v>
      </c>
      <c r="D23" s="7"/>
      <c r="E23" s="18"/>
      <c r="F23" s="54">
        <v>25</v>
      </c>
      <c r="G23" s="59">
        <v>25</v>
      </c>
      <c r="H23" s="7"/>
      <c r="I23" s="18"/>
      <c r="J23" s="54">
        <v>15</v>
      </c>
      <c r="K23" s="60">
        <v>16</v>
      </c>
      <c r="L23" s="54">
        <v>3</v>
      </c>
      <c r="M23" s="60">
        <v>4</v>
      </c>
      <c r="N23" s="66">
        <v>20</v>
      </c>
      <c r="O23" s="66">
        <v>10</v>
      </c>
      <c r="P23" s="54">
        <v>389</v>
      </c>
      <c r="Q23" s="59">
        <v>350</v>
      </c>
      <c r="R23" s="7"/>
      <c r="S23" s="18"/>
      <c r="T23" s="7"/>
      <c r="U23" s="18"/>
      <c r="V23" s="7"/>
      <c r="W23" s="18"/>
      <c r="X23" s="7"/>
      <c r="Y23" s="18"/>
      <c r="Z23" s="60">
        <f t="shared" si="0"/>
        <v>857</v>
      </c>
    </row>
    <row r="24" spans="2:26" ht="15" customHeight="1" thickBot="1" x14ac:dyDescent="0.3">
      <c r="B24" s="209"/>
      <c r="C24" s="18" t="s">
        <v>18</v>
      </c>
      <c r="D24" s="7"/>
      <c r="E24" s="18"/>
      <c r="F24" s="54">
        <v>20</v>
      </c>
      <c r="G24" s="59">
        <v>15</v>
      </c>
      <c r="H24" s="7"/>
      <c r="I24" s="18"/>
      <c r="J24" s="7"/>
      <c r="K24" s="22"/>
      <c r="L24" s="54">
        <v>2</v>
      </c>
      <c r="M24" s="59">
        <v>2</v>
      </c>
      <c r="N24" s="66">
        <v>15</v>
      </c>
      <c r="O24" s="66">
        <v>25</v>
      </c>
      <c r="P24" s="54">
        <v>300</v>
      </c>
      <c r="Q24" s="59">
        <v>250</v>
      </c>
      <c r="R24" s="7"/>
      <c r="S24" s="18"/>
      <c r="T24" s="7"/>
      <c r="U24" s="18"/>
      <c r="V24" s="7"/>
      <c r="W24" s="18"/>
      <c r="X24" s="7"/>
      <c r="Y24" s="18"/>
      <c r="Z24" s="60">
        <f t="shared" si="0"/>
        <v>629</v>
      </c>
    </row>
    <row r="25" spans="2:26" ht="27" thickBot="1" x14ac:dyDescent="0.3">
      <c r="B25" s="209"/>
      <c r="C25" s="19" t="s">
        <v>38</v>
      </c>
      <c r="D25" s="8"/>
      <c r="E25" s="19"/>
      <c r="F25" s="8"/>
      <c r="G25" s="19"/>
      <c r="H25" s="8"/>
      <c r="I25" s="19"/>
      <c r="J25" s="8"/>
      <c r="K25" s="23"/>
      <c r="L25" s="8"/>
      <c r="M25" s="19"/>
      <c r="N25" s="64"/>
      <c r="O25" s="64"/>
      <c r="P25" s="8"/>
      <c r="Q25" s="19"/>
      <c r="R25" s="8"/>
      <c r="S25" s="19"/>
      <c r="T25" s="8"/>
      <c r="U25" s="19"/>
      <c r="V25" s="8"/>
      <c r="W25" s="19"/>
      <c r="X25" s="8"/>
      <c r="Y25" s="19"/>
      <c r="Z25" s="60">
        <f>SUM(D25:Y25)</f>
        <v>0</v>
      </c>
    </row>
    <row r="26" spans="2:26" ht="26.25" thickBot="1" x14ac:dyDescent="0.3">
      <c r="B26" s="224"/>
      <c r="C26" s="30" t="s">
        <v>19</v>
      </c>
      <c r="D26" s="31"/>
      <c r="E26" s="30"/>
      <c r="F26" s="31"/>
      <c r="G26" s="30"/>
      <c r="H26" s="31"/>
      <c r="I26" s="30"/>
      <c r="J26" s="31"/>
      <c r="K26" s="32"/>
      <c r="L26" s="31"/>
      <c r="M26" s="30"/>
      <c r="N26" s="63"/>
      <c r="O26" s="63"/>
      <c r="P26" s="31"/>
      <c r="Q26" s="30"/>
      <c r="R26" s="31"/>
      <c r="S26" s="30"/>
      <c r="T26" s="31"/>
      <c r="U26" s="30"/>
      <c r="V26" s="31"/>
      <c r="W26" s="30"/>
      <c r="X26" s="31"/>
      <c r="Y26" s="30"/>
      <c r="Z26" s="60">
        <f t="shared" si="0"/>
        <v>0</v>
      </c>
    </row>
    <row r="27" spans="2:26" ht="24.75" customHeight="1" thickBot="1" x14ac:dyDescent="0.3">
      <c r="B27" s="226" t="s">
        <v>5</v>
      </c>
      <c r="C27" s="33" t="s">
        <v>20</v>
      </c>
      <c r="D27" s="28"/>
      <c r="E27" s="27"/>
      <c r="F27" s="28"/>
      <c r="G27" s="27"/>
      <c r="H27" s="28"/>
      <c r="I27" s="27"/>
      <c r="J27" s="28"/>
      <c r="K27" s="29"/>
      <c r="L27" s="28"/>
      <c r="M27" s="27"/>
      <c r="N27" s="63"/>
      <c r="O27" s="63"/>
      <c r="P27" s="28"/>
      <c r="Q27" s="27"/>
      <c r="R27" s="28"/>
      <c r="S27" s="27"/>
      <c r="T27" s="28"/>
      <c r="U27" s="27"/>
      <c r="V27" s="28"/>
      <c r="W27" s="27"/>
      <c r="X27" s="28"/>
      <c r="Y27" s="27"/>
      <c r="Z27" s="60">
        <f t="shared" si="0"/>
        <v>0</v>
      </c>
    </row>
    <row r="28" spans="2:26" ht="15.75" thickBot="1" x14ac:dyDescent="0.3">
      <c r="B28" s="209"/>
      <c r="C28" s="18" t="s">
        <v>21</v>
      </c>
      <c r="D28" s="7"/>
      <c r="E28" s="18"/>
      <c r="F28" s="54">
        <v>10</v>
      </c>
      <c r="G28" s="59">
        <v>20</v>
      </c>
      <c r="H28" s="7"/>
      <c r="I28" s="18"/>
      <c r="J28" s="54">
        <v>5</v>
      </c>
      <c r="K28" s="60">
        <v>6</v>
      </c>
      <c r="L28" s="7"/>
      <c r="M28" s="18"/>
      <c r="N28" s="66">
        <v>6</v>
      </c>
      <c r="O28" s="66">
        <v>5</v>
      </c>
      <c r="P28" s="7"/>
      <c r="Q28" s="18"/>
      <c r="R28" s="7"/>
      <c r="S28" s="18"/>
      <c r="T28" s="7"/>
      <c r="U28" s="18"/>
      <c r="V28" s="7"/>
      <c r="W28" s="18"/>
      <c r="X28" s="7"/>
      <c r="Y28" s="18"/>
      <c r="Z28" s="60">
        <f t="shared" si="0"/>
        <v>52</v>
      </c>
    </row>
    <row r="29" spans="2:26" ht="26.25" thickBot="1" x14ac:dyDescent="0.3">
      <c r="B29" s="209"/>
      <c r="C29" s="18" t="s">
        <v>22</v>
      </c>
      <c r="D29" s="7"/>
      <c r="E29" s="18"/>
      <c r="F29" s="54">
        <v>20</v>
      </c>
      <c r="G29" s="59">
        <v>25</v>
      </c>
      <c r="H29" s="7"/>
      <c r="I29" s="18"/>
      <c r="J29" s="54">
        <v>4</v>
      </c>
      <c r="K29" s="60">
        <v>7</v>
      </c>
      <c r="L29" s="54">
        <v>1</v>
      </c>
      <c r="M29" s="59">
        <v>1</v>
      </c>
      <c r="N29" s="66">
        <v>13</v>
      </c>
      <c r="O29" s="66">
        <v>12</v>
      </c>
      <c r="P29" s="7"/>
      <c r="Q29" s="18"/>
      <c r="R29" s="7"/>
      <c r="S29" s="18"/>
      <c r="T29" s="7"/>
      <c r="U29" s="18"/>
      <c r="V29" s="7"/>
      <c r="W29" s="18"/>
      <c r="X29" s="7"/>
      <c r="Y29" s="18"/>
      <c r="Z29" s="60">
        <f t="shared" si="0"/>
        <v>83</v>
      </c>
    </row>
    <row r="30" spans="2:26" ht="15.75" thickBot="1" x14ac:dyDescent="0.3">
      <c r="B30" s="209"/>
      <c r="C30" s="18" t="s">
        <v>23</v>
      </c>
      <c r="D30" s="7"/>
      <c r="E30" s="18"/>
      <c r="F30" s="7"/>
      <c r="G30" s="18"/>
      <c r="H30" s="7"/>
      <c r="I30" s="18"/>
      <c r="J30" s="7"/>
      <c r="K30" s="22"/>
      <c r="L30" s="7"/>
      <c r="M30" s="18"/>
      <c r="N30" s="63"/>
      <c r="O30" s="63"/>
      <c r="P30" s="7"/>
      <c r="Q30" s="18"/>
      <c r="R30" s="7"/>
      <c r="S30" s="18"/>
      <c r="T30" s="7"/>
      <c r="U30" s="18"/>
      <c r="V30" s="7"/>
      <c r="W30" s="18"/>
      <c r="X30" s="7"/>
      <c r="Y30" s="18"/>
      <c r="Z30" s="60">
        <f t="shared" si="0"/>
        <v>0</v>
      </c>
    </row>
    <row r="31" spans="2:26" ht="15.75" thickBot="1" x14ac:dyDescent="0.3">
      <c r="B31" s="209"/>
      <c r="C31" s="18" t="s">
        <v>24</v>
      </c>
      <c r="D31" s="7"/>
      <c r="E31" s="18"/>
      <c r="F31" s="7"/>
      <c r="G31" s="18"/>
      <c r="H31" s="7"/>
      <c r="I31" s="18"/>
      <c r="J31" s="7"/>
      <c r="K31" s="22"/>
      <c r="L31" s="7"/>
      <c r="M31" s="18"/>
      <c r="N31" s="63"/>
      <c r="O31" s="63"/>
      <c r="P31" s="7"/>
      <c r="Q31" s="18"/>
      <c r="R31" s="7"/>
      <c r="S31" s="18"/>
      <c r="T31" s="7"/>
      <c r="U31" s="18"/>
      <c r="V31" s="7"/>
      <c r="W31" s="18"/>
      <c r="X31" s="7"/>
      <c r="Y31" s="18"/>
      <c r="Z31" s="60">
        <f t="shared" si="0"/>
        <v>0</v>
      </c>
    </row>
    <row r="32" spans="2:26" ht="15.75" thickBot="1" x14ac:dyDescent="0.3">
      <c r="B32" s="209"/>
      <c r="C32" s="18" t="s">
        <v>25</v>
      </c>
      <c r="D32" s="7"/>
      <c r="E32" s="18"/>
      <c r="F32" s="7"/>
      <c r="G32" s="18"/>
      <c r="H32" s="7"/>
      <c r="I32" s="18"/>
      <c r="J32" s="7"/>
      <c r="K32" s="22"/>
      <c r="L32" s="7"/>
      <c r="M32" s="18"/>
      <c r="N32" s="63"/>
      <c r="O32" s="63"/>
      <c r="P32" s="7"/>
      <c r="Q32" s="18"/>
      <c r="R32" s="7"/>
      <c r="S32" s="18"/>
      <c r="T32" s="7"/>
      <c r="U32" s="18"/>
      <c r="V32" s="7"/>
      <c r="W32" s="18"/>
      <c r="X32" s="7"/>
      <c r="Y32" s="18"/>
      <c r="Z32" s="60">
        <f t="shared" si="0"/>
        <v>0</v>
      </c>
    </row>
    <row r="33" spans="1:26" ht="15.75" thickBot="1" x14ac:dyDescent="0.3">
      <c r="B33" s="209"/>
      <c r="C33" s="19" t="s">
        <v>39</v>
      </c>
      <c r="D33" s="8"/>
      <c r="E33" s="19"/>
      <c r="F33" s="8"/>
      <c r="G33" s="19"/>
      <c r="H33" s="8"/>
      <c r="I33" s="19"/>
      <c r="J33" s="8"/>
      <c r="K33" s="23"/>
      <c r="L33" s="8"/>
      <c r="M33" s="19"/>
      <c r="N33" s="64"/>
      <c r="O33" s="64"/>
      <c r="P33" s="8"/>
      <c r="Q33" s="19"/>
      <c r="R33" s="8"/>
      <c r="S33" s="19"/>
      <c r="T33" s="8"/>
      <c r="U33" s="19"/>
      <c r="V33" s="8"/>
      <c r="W33" s="19"/>
      <c r="X33" s="8"/>
      <c r="Y33" s="19"/>
      <c r="Z33" s="60">
        <f t="shared" si="0"/>
        <v>0</v>
      </c>
    </row>
    <row r="34" spans="1:26" ht="27" thickBot="1" x14ac:dyDescent="0.3">
      <c r="B34" s="209"/>
      <c r="C34" s="19" t="s">
        <v>40</v>
      </c>
      <c r="D34" s="8"/>
      <c r="E34" s="19"/>
      <c r="F34" s="8"/>
      <c r="G34" s="19"/>
      <c r="H34" s="8"/>
      <c r="I34" s="19"/>
      <c r="J34" s="8"/>
      <c r="K34" s="23"/>
      <c r="L34" s="8"/>
      <c r="M34" s="19"/>
      <c r="N34" s="64"/>
      <c r="O34" s="64"/>
      <c r="P34" s="8"/>
      <c r="Q34" s="19"/>
      <c r="R34" s="8"/>
      <c r="S34" s="19"/>
      <c r="T34" s="8"/>
      <c r="U34" s="19"/>
      <c r="V34" s="8"/>
      <c r="W34" s="19"/>
      <c r="X34" s="8"/>
      <c r="Y34" s="19"/>
      <c r="Z34" s="60">
        <f>SUM(D34:Y34)</f>
        <v>0</v>
      </c>
    </row>
    <row r="35" spans="1:26" ht="15.75" thickBot="1" x14ac:dyDescent="0.3">
      <c r="B35" s="209"/>
      <c r="C35" s="19" t="s">
        <v>41</v>
      </c>
      <c r="D35" s="8"/>
      <c r="E35" s="19"/>
      <c r="F35" s="56">
        <v>20</v>
      </c>
      <c r="G35" s="55">
        <v>25</v>
      </c>
      <c r="H35" s="8"/>
      <c r="I35" s="19"/>
      <c r="J35" s="56">
        <v>4</v>
      </c>
      <c r="K35" s="61">
        <v>6</v>
      </c>
      <c r="L35" s="56">
        <v>2</v>
      </c>
      <c r="M35" s="55">
        <v>3</v>
      </c>
      <c r="N35" s="65">
        <v>16</v>
      </c>
      <c r="O35" s="65">
        <v>20</v>
      </c>
      <c r="P35" s="56">
        <v>200</v>
      </c>
      <c r="Q35" s="55">
        <v>100</v>
      </c>
      <c r="R35" s="8"/>
      <c r="S35" s="19"/>
      <c r="T35" s="8"/>
      <c r="U35" s="19"/>
      <c r="V35" s="8"/>
      <c r="W35" s="19"/>
      <c r="X35" s="8"/>
      <c r="Y35" s="19"/>
      <c r="Z35" s="60">
        <f t="shared" si="0"/>
        <v>396</v>
      </c>
    </row>
    <row r="36" spans="1:26" ht="15.75" thickBot="1" x14ac:dyDescent="0.3">
      <c r="B36" s="209"/>
      <c r="C36" s="19" t="s">
        <v>42</v>
      </c>
      <c r="D36" s="8"/>
      <c r="E36" s="19"/>
      <c r="F36" s="56">
        <v>10</v>
      </c>
      <c r="G36" s="55">
        <v>15</v>
      </c>
      <c r="H36" s="8"/>
      <c r="I36" s="19"/>
      <c r="J36" s="56">
        <v>6</v>
      </c>
      <c r="K36" s="61">
        <v>8</v>
      </c>
      <c r="L36" s="56">
        <v>2</v>
      </c>
      <c r="M36" s="55">
        <v>3</v>
      </c>
      <c r="N36" s="65">
        <v>15</v>
      </c>
      <c r="O36" s="65">
        <v>17</v>
      </c>
      <c r="P36" s="8"/>
      <c r="Q36" s="19"/>
      <c r="R36" s="8"/>
      <c r="S36" s="19"/>
      <c r="T36" s="8"/>
      <c r="U36" s="19"/>
      <c r="V36" s="8"/>
      <c r="W36" s="19"/>
      <c r="X36" s="8"/>
      <c r="Y36" s="19"/>
      <c r="Z36" s="60">
        <f t="shared" si="0"/>
        <v>76</v>
      </c>
    </row>
    <row r="37" spans="1:26" ht="15.75" thickBot="1" x14ac:dyDescent="0.3">
      <c r="B37" s="209"/>
      <c r="C37" s="19" t="s">
        <v>43</v>
      </c>
      <c r="D37" s="8"/>
      <c r="E37" s="19"/>
      <c r="F37" s="8"/>
      <c r="G37" s="19"/>
      <c r="H37" s="8"/>
      <c r="I37" s="19"/>
      <c r="J37" s="8"/>
      <c r="K37" s="23"/>
      <c r="L37" s="8"/>
      <c r="M37" s="19"/>
      <c r="N37" s="64"/>
      <c r="O37" s="64"/>
      <c r="P37" s="8"/>
      <c r="Q37" s="19"/>
      <c r="R37" s="8"/>
      <c r="S37" s="19"/>
      <c r="T37" s="8"/>
      <c r="U37" s="19"/>
      <c r="V37" s="8"/>
      <c r="W37" s="19"/>
      <c r="X37" s="8"/>
      <c r="Y37" s="19"/>
      <c r="Z37" s="60">
        <f t="shared" si="0"/>
        <v>0</v>
      </c>
    </row>
    <row r="38" spans="1:26" ht="15.75" thickBot="1" x14ac:dyDescent="0.3">
      <c r="B38" s="209"/>
      <c r="C38" s="19" t="s">
        <v>44</v>
      </c>
      <c r="D38" s="8"/>
      <c r="E38" s="19"/>
      <c r="F38" s="8"/>
      <c r="G38" s="19"/>
      <c r="H38" s="8"/>
      <c r="I38" s="19"/>
      <c r="J38" s="8"/>
      <c r="K38" s="23"/>
      <c r="L38" s="8"/>
      <c r="M38" s="19"/>
      <c r="N38" s="64"/>
      <c r="O38" s="64"/>
      <c r="P38" s="8"/>
      <c r="Q38" s="19"/>
      <c r="R38" s="8"/>
      <c r="S38" s="19"/>
      <c r="T38" s="8"/>
      <c r="U38" s="19"/>
      <c r="V38" s="8"/>
      <c r="W38" s="19"/>
      <c r="X38" s="8"/>
      <c r="Y38" s="19"/>
      <c r="Z38" s="60">
        <f t="shared" si="0"/>
        <v>0</v>
      </c>
    </row>
    <row r="39" spans="1:26" ht="15" customHeight="1" thickBot="1" x14ac:dyDescent="0.3">
      <c r="B39" s="209"/>
      <c r="C39" s="18" t="s">
        <v>26</v>
      </c>
      <c r="D39" s="7"/>
      <c r="E39" s="18"/>
      <c r="F39" s="7"/>
      <c r="G39" s="18"/>
      <c r="H39" s="7"/>
      <c r="I39" s="18"/>
      <c r="J39" s="7"/>
      <c r="K39" s="22"/>
      <c r="L39" s="7"/>
      <c r="M39" s="18"/>
      <c r="N39" s="63"/>
      <c r="O39" s="63"/>
      <c r="P39" s="7"/>
      <c r="Q39" s="18"/>
      <c r="R39" s="7"/>
      <c r="S39" s="18"/>
      <c r="T39" s="7"/>
      <c r="U39" s="18"/>
      <c r="V39" s="7"/>
      <c r="W39" s="18"/>
      <c r="X39" s="7"/>
      <c r="Y39" s="18"/>
      <c r="Z39" s="60">
        <f t="shared" si="0"/>
        <v>0</v>
      </c>
    </row>
    <row r="40" spans="1:26" ht="26.25" thickBot="1" x14ac:dyDescent="0.3">
      <c r="B40" s="209"/>
      <c r="C40" s="18" t="s">
        <v>27</v>
      </c>
      <c r="D40" s="7"/>
      <c r="E40" s="18"/>
      <c r="F40" s="7"/>
      <c r="G40" s="18"/>
      <c r="H40" s="7"/>
      <c r="I40" s="18"/>
      <c r="J40" s="7"/>
      <c r="K40" s="22"/>
      <c r="L40" s="7"/>
      <c r="M40" s="18"/>
      <c r="N40" s="63"/>
      <c r="O40" s="63"/>
      <c r="P40" s="7"/>
      <c r="Q40" s="18"/>
      <c r="R40" s="7"/>
      <c r="S40" s="18"/>
      <c r="T40" s="7"/>
      <c r="U40" s="18"/>
      <c r="V40" s="7"/>
      <c r="W40" s="18"/>
      <c r="X40" s="7"/>
      <c r="Y40" s="18"/>
      <c r="Z40" s="60">
        <f t="shared" si="0"/>
        <v>0</v>
      </c>
    </row>
    <row r="41" spans="1:26" ht="26.25" thickBot="1" x14ac:dyDescent="0.3">
      <c r="B41" s="224"/>
      <c r="C41" s="30" t="s">
        <v>28</v>
      </c>
      <c r="D41" s="31"/>
      <c r="E41" s="30"/>
      <c r="F41" s="31"/>
      <c r="G41" s="30"/>
      <c r="H41" s="31"/>
      <c r="I41" s="30"/>
      <c r="J41" s="31"/>
      <c r="K41" s="32"/>
      <c r="L41" s="31"/>
      <c r="M41" s="30"/>
      <c r="N41" s="63"/>
      <c r="O41" s="63"/>
      <c r="P41" s="31"/>
      <c r="Q41" s="30"/>
      <c r="R41" s="31"/>
      <c r="S41" s="30"/>
      <c r="T41" s="31"/>
      <c r="U41" s="30"/>
      <c r="V41" s="31"/>
      <c r="W41" s="30"/>
      <c r="X41" s="31"/>
      <c r="Y41" s="30"/>
      <c r="Z41" s="60">
        <f t="shared" si="0"/>
        <v>0</v>
      </c>
    </row>
    <row r="42" spans="1:26" ht="15.75" thickBot="1" x14ac:dyDescent="0.3">
      <c r="B42" s="227" t="s">
        <v>6</v>
      </c>
      <c r="C42" s="33" t="s">
        <v>29</v>
      </c>
      <c r="D42" s="28"/>
      <c r="E42" s="27"/>
      <c r="F42" s="57">
        <v>10</v>
      </c>
      <c r="G42" s="67">
        <v>12</v>
      </c>
      <c r="H42" s="28"/>
      <c r="I42" s="27"/>
      <c r="J42" s="57">
        <v>10</v>
      </c>
      <c r="K42" s="58">
        <v>15</v>
      </c>
      <c r="L42" s="57">
        <v>4</v>
      </c>
      <c r="M42" s="67">
        <v>2</v>
      </c>
      <c r="N42" s="66">
        <v>25</v>
      </c>
      <c r="O42" s="66">
        <v>15</v>
      </c>
      <c r="P42" s="57">
        <v>600</v>
      </c>
      <c r="Q42" s="67">
        <v>500</v>
      </c>
      <c r="R42" s="28"/>
      <c r="S42" s="27"/>
      <c r="T42" s="28"/>
      <c r="U42" s="27"/>
      <c r="V42" s="28"/>
      <c r="W42" s="27"/>
      <c r="X42" s="28"/>
      <c r="Y42" s="27"/>
      <c r="Z42" s="60">
        <f t="shared" si="0"/>
        <v>1193</v>
      </c>
    </row>
    <row r="43" spans="1:26" ht="26.25" thickBot="1" x14ac:dyDescent="0.3">
      <c r="B43" s="208"/>
      <c r="C43" s="18" t="s">
        <v>30</v>
      </c>
      <c r="D43" s="7"/>
      <c r="E43" s="18"/>
      <c r="F43" s="7"/>
      <c r="G43" s="18"/>
      <c r="H43" s="7"/>
      <c r="I43" s="18"/>
      <c r="J43" s="7"/>
      <c r="K43" s="22"/>
      <c r="L43" s="7"/>
      <c r="M43" s="18"/>
      <c r="N43" s="63"/>
      <c r="O43" s="63"/>
      <c r="P43" s="7"/>
      <c r="Q43" s="18"/>
      <c r="R43" s="7"/>
      <c r="S43" s="18"/>
      <c r="T43" s="7"/>
      <c r="U43" s="18"/>
      <c r="V43" s="7"/>
      <c r="W43" s="18"/>
      <c r="X43" s="7"/>
      <c r="Y43" s="18"/>
      <c r="Z43" s="60">
        <f t="shared" si="0"/>
        <v>0</v>
      </c>
    </row>
    <row r="44" spans="1:26" ht="15.75" thickBot="1" x14ac:dyDescent="0.3">
      <c r="B44" s="208"/>
      <c r="C44" s="18" t="s">
        <v>31</v>
      </c>
      <c r="D44" s="7"/>
      <c r="E44" s="18"/>
      <c r="F44" s="7"/>
      <c r="G44" s="18"/>
      <c r="H44" s="7"/>
      <c r="I44" s="18"/>
      <c r="J44" s="7"/>
      <c r="K44" s="22"/>
      <c r="L44" s="7"/>
      <c r="M44" s="18"/>
      <c r="N44" s="63"/>
      <c r="O44" s="63"/>
      <c r="P44" s="7"/>
      <c r="Q44" s="18"/>
      <c r="R44" s="7"/>
      <c r="S44" s="18"/>
      <c r="T44" s="7"/>
      <c r="U44" s="18"/>
      <c r="V44" s="7"/>
      <c r="W44" s="18"/>
      <c r="X44" s="7"/>
      <c r="Y44" s="18"/>
      <c r="Z44" s="60">
        <f t="shared" si="0"/>
        <v>0</v>
      </c>
    </row>
    <row r="45" spans="1:26" ht="26.25" thickBot="1" x14ac:dyDescent="0.3">
      <c r="B45" s="228"/>
      <c r="C45" s="30" t="s">
        <v>32</v>
      </c>
      <c r="D45" s="31"/>
      <c r="E45" s="30"/>
      <c r="F45" s="31"/>
      <c r="G45" s="30"/>
      <c r="H45" s="31"/>
      <c r="I45" s="30"/>
      <c r="J45" s="31"/>
      <c r="K45" s="32"/>
      <c r="L45" s="31"/>
      <c r="M45" s="30"/>
      <c r="N45" s="63"/>
      <c r="O45" s="63"/>
      <c r="P45" s="31"/>
      <c r="Q45" s="30"/>
      <c r="R45" s="31"/>
      <c r="S45" s="30"/>
      <c r="T45" s="31"/>
      <c r="U45" s="30"/>
      <c r="V45" s="31"/>
      <c r="W45" s="30"/>
      <c r="X45" s="31"/>
      <c r="Y45" s="30"/>
      <c r="Z45" s="60">
        <f t="shared" si="0"/>
        <v>0</v>
      </c>
    </row>
    <row r="46" spans="1:26" ht="15.75" thickBot="1" x14ac:dyDescent="0.3">
      <c r="A46" s="9"/>
      <c r="B46" s="229" t="s">
        <v>35</v>
      </c>
      <c r="C46" s="27" t="s">
        <v>33</v>
      </c>
      <c r="D46" s="28"/>
      <c r="E46" s="27"/>
      <c r="F46" s="28"/>
      <c r="G46" s="27"/>
      <c r="H46" s="28"/>
      <c r="I46" s="27"/>
      <c r="J46" s="28"/>
      <c r="K46" s="29"/>
      <c r="L46" s="28"/>
      <c r="M46" s="27"/>
      <c r="N46" s="63"/>
      <c r="O46" s="63"/>
      <c r="P46" s="28"/>
      <c r="Q46" s="27"/>
      <c r="R46" s="28"/>
      <c r="S46" s="27"/>
      <c r="T46" s="28"/>
      <c r="U46" s="27"/>
      <c r="V46" s="28"/>
      <c r="W46" s="27"/>
      <c r="X46" s="28"/>
      <c r="Y46" s="27"/>
      <c r="Z46" s="60">
        <f t="shared" si="0"/>
        <v>0</v>
      </c>
    </row>
    <row r="47" spans="1:26" ht="15.75" thickBot="1" x14ac:dyDescent="0.3">
      <c r="A47" s="9"/>
      <c r="B47" s="205"/>
      <c r="C47" s="18" t="s">
        <v>34</v>
      </c>
      <c r="D47" s="7"/>
      <c r="E47" s="18"/>
      <c r="F47" s="54">
        <v>20</v>
      </c>
      <c r="G47" s="59">
        <v>18</v>
      </c>
      <c r="H47" s="7"/>
      <c r="I47" s="18"/>
      <c r="J47" s="54">
        <v>10</v>
      </c>
      <c r="K47" s="60">
        <v>13</v>
      </c>
      <c r="L47" s="54">
        <v>3</v>
      </c>
      <c r="M47" s="59">
        <v>2</v>
      </c>
      <c r="N47" s="66">
        <v>16</v>
      </c>
      <c r="O47" s="66">
        <v>20</v>
      </c>
      <c r="P47" s="54">
        <v>300</v>
      </c>
      <c r="Q47" s="59">
        <v>200</v>
      </c>
      <c r="R47" s="7"/>
      <c r="S47" s="18"/>
      <c r="T47" s="7"/>
      <c r="U47" s="18"/>
      <c r="V47" s="7"/>
      <c r="W47" s="18"/>
      <c r="X47" s="7"/>
      <c r="Y47" s="18"/>
      <c r="Z47" s="60">
        <f t="shared" si="0"/>
        <v>602</v>
      </c>
    </row>
    <row r="48" spans="1:26" ht="27" thickBot="1" x14ac:dyDescent="0.3">
      <c r="A48" s="9"/>
      <c r="B48" s="205"/>
      <c r="C48" s="19" t="s">
        <v>49</v>
      </c>
      <c r="D48" s="8"/>
      <c r="E48" s="19"/>
      <c r="F48" s="8"/>
      <c r="G48" s="19"/>
      <c r="H48" s="8"/>
      <c r="I48" s="19"/>
      <c r="J48" s="8"/>
      <c r="K48" s="23"/>
      <c r="L48" s="8"/>
      <c r="M48" s="19"/>
      <c r="N48" s="64"/>
      <c r="O48" s="64"/>
      <c r="P48" s="8"/>
      <c r="Q48" s="19"/>
      <c r="R48" s="8"/>
      <c r="S48" s="19"/>
      <c r="T48" s="8"/>
      <c r="U48" s="19"/>
      <c r="V48" s="8"/>
      <c r="W48" s="19"/>
      <c r="X48" s="8"/>
      <c r="Y48" s="19"/>
      <c r="Z48" s="60">
        <f t="shared" si="0"/>
        <v>0</v>
      </c>
    </row>
    <row r="49" spans="1:26" ht="27" thickBot="1" x14ac:dyDescent="0.3">
      <c r="A49" s="9"/>
      <c r="B49" s="230"/>
      <c r="C49" s="38" t="s">
        <v>50</v>
      </c>
      <c r="D49" s="39"/>
      <c r="E49" s="38"/>
      <c r="F49" s="39"/>
      <c r="G49" s="38"/>
      <c r="H49" s="39"/>
      <c r="I49" s="38"/>
      <c r="J49" s="39"/>
      <c r="K49" s="40"/>
      <c r="L49" s="39"/>
      <c r="M49" s="38"/>
      <c r="N49" s="64"/>
      <c r="O49" s="64"/>
      <c r="P49" s="39"/>
      <c r="Q49" s="38"/>
      <c r="R49" s="39"/>
      <c r="S49" s="38"/>
      <c r="T49" s="39"/>
      <c r="U49" s="38"/>
      <c r="V49" s="39"/>
      <c r="W49" s="38"/>
      <c r="X49" s="39"/>
      <c r="Y49" s="38"/>
      <c r="Z49" s="60">
        <f t="shared" si="0"/>
        <v>0</v>
      </c>
    </row>
    <row r="50" spans="1:26" ht="15.75" thickBot="1" x14ac:dyDescent="0.3">
      <c r="A50" s="9"/>
      <c r="B50" s="221" t="s">
        <v>75</v>
      </c>
      <c r="C50" s="47" t="s">
        <v>64</v>
      </c>
      <c r="D50" s="46"/>
      <c r="E50" s="47"/>
      <c r="F50" s="46"/>
      <c r="G50" s="47"/>
      <c r="H50" s="46"/>
      <c r="I50" s="47"/>
      <c r="J50" s="46"/>
      <c r="K50" s="48"/>
      <c r="L50" s="46"/>
      <c r="M50" s="47"/>
      <c r="N50" s="64"/>
      <c r="O50" s="64"/>
      <c r="P50" s="50"/>
      <c r="Q50" s="49"/>
      <c r="R50" s="50"/>
      <c r="S50" s="49"/>
      <c r="T50" s="50"/>
      <c r="U50" s="49"/>
      <c r="V50" s="50"/>
      <c r="W50" s="49"/>
      <c r="X50" s="50"/>
      <c r="Y50" s="49"/>
      <c r="Z50" s="60">
        <f t="shared" si="0"/>
        <v>0</v>
      </c>
    </row>
    <row r="51" spans="1:26" ht="15.75" thickBot="1" x14ac:dyDescent="0.3">
      <c r="A51" s="9"/>
      <c r="B51" s="222"/>
      <c r="C51" s="36" t="s">
        <v>76</v>
      </c>
      <c r="D51" s="35"/>
      <c r="E51" s="36"/>
      <c r="F51" s="35"/>
      <c r="G51" s="36"/>
      <c r="H51" s="35"/>
      <c r="I51" s="36"/>
      <c r="J51" s="35"/>
      <c r="K51" s="37"/>
      <c r="L51" s="35"/>
      <c r="M51" s="36"/>
      <c r="N51" s="64"/>
      <c r="O51" s="64"/>
      <c r="P51" s="35"/>
      <c r="Q51" s="36"/>
      <c r="R51" s="35"/>
      <c r="S51" s="36"/>
      <c r="T51" s="35"/>
      <c r="U51" s="36"/>
      <c r="V51" s="35"/>
      <c r="W51" s="36"/>
      <c r="X51" s="35"/>
      <c r="Y51" s="36"/>
      <c r="Z51" s="60">
        <f>SUM(D51:Y51)</f>
        <v>0</v>
      </c>
    </row>
    <row r="52" spans="1:26" ht="15.75" thickBot="1" x14ac:dyDescent="0.3">
      <c r="A52" s="9"/>
      <c r="B52" s="223"/>
      <c r="C52" s="38" t="s">
        <v>65</v>
      </c>
      <c r="D52" s="39"/>
      <c r="E52" s="38"/>
      <c r="F52" s="39"/>
      <c r="G52" s="38"/>
      <c r="H52" s="39"/>
      <c r="I52" s="38"/>
      <c r="J52" s="39"/>
      <c r="K52" s="40"/>
      <c r="L52" s="39"/>
      <c r="M52" s="38"/>
      <c r="N52" s="64"/>
      <c r="O52" s="64"/>
      <c r="P52" s="39"/>
      <c r="Q52" s="38"/>
      <c r="R52" s="39"/>
      <c r="S52" s="38"/>
      <c r="T52" s="39"/>
      <c r="U52" s="38"/>
      <c r="V52" s="39"/>
      <c r="W52" s="38"/>
      <c r="X52" s="39"/>
      <c r="Y52" s="38"/>
      <c r="Z52" s="60">
        <f t="shared" si="0"/>
        <v>0</v>
      </c>
    </row>
    <row r="53" spans="1:26" ht="15.75" thickBot="1" x14ac:dyDescent="0.3">
      <c r="A53" s="9"/>
      <c r="B53" s="81"/>
      <c r="C53" s="36" t="s">
        <v>106</v>
      </c>
      <c r="D53" s="35"/>
      <c r="E53" s="36"/>
      <c r="F53" s="35">
        <f>SUM(F7:F52)</f>
        <v>221</v>
      </c>
      <c r="G53" s="36">
        <f>SUM(G8:G52)</f>
        <v>263</v>
      </c>
      <c r="H53" s="35"/>
      <c r="I53" s="36"/>
      <c r="J53" s="35">
        <f t="shared" ref="J53:Q53" si="1">SUM(J8:J52)</f>
        <v>102</v>
      </c>
      <c r="K53" s="37">
        <f t="shared" si="1"/>
        <v>131</v>
      </c>
      <c r="L53" s="35">
        <f t="shared" si="1"/>
        <v>28</v>
      </c>
      <c r="M53" s="36">
        <f t="shared" si="1"/>
        <v>29</v>
      </c>
      <c r="N53" s="64">
        <f t="shared" si="1"/>
        <v>196</v>
      </c>
      <c r="O53" s="64">
        <f t="shared" si="1"/>
        <v>171</v>
      </c>
      <c r="P53" s="35">
        <f t="shared" si="1"/>
        <v>3189</v>
      </c>
      <c r="Q53" s="36">
        <f t="shared" si="1"/>
        <v>2580</v>
      </c>
      <c r="R53" s="35"/>
      <c r="S53" s="36"/>
      <c r="T53" s="35"/>
      <c r="U53" s="36"/>
      <c r="V53" s="35"/>
      <c r="W53" s="36"/>
      <c r="X53" s="35"/>
      <c r="Y53" s="151">
        <f>SUM(Y8:Y52)</f>
        <v>0</v>
      </c>
      <c r="Z53" s="196">
        <f>SUM(D53:Y53)</f>
        <v>6910</v>
      </c>
    </row>
    <row r="54" spans="1:26" s="9" customFormat="1" ht="15.75" thickBot="1" x14ac:dyDescent="0.3">
      <c r="A54" s="11"/>
      <c r="B54" s="41" t="s">
        <v>63</v>
      </c>
      <c r="C54" s="26" t="s">
        <v>52</v>
      </c>
      <c r="D54" s="42"/>
      <c r="E54" s="43"/>
      <c r="F54" s="51">
        <v>35</v>
      </c>
      <c r="G54" s="68">
        <v>40</v>
      </c>
      <c r="H54" s="44"/>
      <c r="I54" s="43"/>
      <c r="J54" s="44"/>
      <c r="K54" s="45"/>
      <c r="L54" s="44"/>
      <c r="M54" s="43"/>
      <c r="N54" s="53"/>
      <c r="O54" s="53"/>
      <c r="P54" s="44"/>
      <c r="Q54" s="43"/>
      <c r="R54" s="44"/>
      <c r="S54" s="43"/>
      <c r="T54" s="44"/>
      <c r="U54" s="43"/>
      <c r="V54" s="44"/>
      <c r="W54" s="43"/>
      <c r="X54" s="44"/>
      <c r="Y54" s="152"/>
      <c r="Z54" s="196">
        <f t="shared" ref="Z54:Z55" si="2">SUM(D54:Y54)</f>
        <v>75</v>
      </c>
    </row>
    <row r="55" spans="1:26" s="9" customFormat="1" ht="15.75" thickBot="1" x14ac:dyDescent="0.3">
      <c r="A55" s="11"/>
      <c r="B55" s="14" t="s">
        <v>53</v>
      </c>
      <c r="C55" s="20" t="s">
        <v>53</v>
      </c>
      <c r="D55" s="12"/>
      <c r="E55" s="20"/>
      <c r="F55" s="17">
        <v>20</v>
      </c>
      <c r="G55" s="69">
        <v>15</v>
      </c>
      <c r="H55" s="12"/>
      <c r="I55" s="20"/>
      <c r="J55" s="12"/>
      <c r="K55" s="24"/>
      <c r="L55" s="12"/>
      <c r="M55" s="20"/>
      <c r="N55" s="53"/>
      <c r="O55" s="53"/>
      <c r="P55" s="12"/>
      <c r="Q55" s="20"/>
      <c r="R55" s="12"/>
      <c r="S55" s="20"/>
      <c r="T55" s="12"/>
      <c r="U55" s="20"/>
      <c r="V55" s="12"/>
      <c r="W55" s="20"/>
      <c r="X55" s="12"/>
      <c r="Y55" s="88"/>
      <c r="Z55" s="196">
        <f t="shared" si="2"/>
        <v>35</v>
      </c>
    </row>
    <row r="56" spans="1:26" s="9" customFormat="1" x14ac:dyDescent="0.25">
      <c r="B56" s="241" t="s">
        <v>55</v>
      </c>
      <c r="C56" s="242"/>
      <c r="D56" s="122"/>
      <c r="E56" s="153"/>
      <c r="F56" s="154">
        <f>SUM(F53:F55)</f>
        <v>276</v>
      </c>
      <c r="G56" s="155">
        <f>SUM(G53:G55)</f>
        <v>318</v>
      </c>
      <c r="H56" s="156"/>
      <c r="I56" s="153"/>
      <c r="J56" s="154">
        <f t="shared" ref="J56:Q56" si="3">SUM(J53:J55)</f>
        <v>102</v>
      </c>
      <c r="K56" s="157">
        <f t="shared" si="3"/>
        <v>131</v>
      </c>
      <c r="L56" s="154">
        <f t="shared" si="3"/>
        <v>28</v>
      </c>
      <c r="M56" s="157">
        <f t="shared" si="3"/>
        <v>29</v>
      </c>
      <c r="N56" s="158">
        <f t="shared" si="3"/>
        <v>196</v>
      </c>
      <c r="O56" s="158">
        <f t="shared" si="3"/>
        <v>171</v>
      </c>
      <c r="P56" s="154">
        <f t="shared" si="3"/>
        <v>3189</v>
      </c>
      <c r="Q56" s="157">
        <f t="shared" si="3"/>
        <v>2580</v>
      </c>
      <c r="R56" s="159"/>
      <c r="S56" s="153"/>
      <c r="T56" s="159"/>
      <c r="U56" s="153"/>
      <c r="V56" s="159"/>
      <c r="W56" s="153"/>
      <c r="X56" s="159"/>
      <c r="Y56" s="160">
        <f>SUM(Y53:Y55)</f>
        <v>0</v>
      </c>
      <c r="Z56" s="196">
        <f>SUM(D56:Y56)</f>
        <v>7020</v>
      </c>
    </row>
    <row r="57" spans="1:26" s="9" customFormat="1" x14ac:dyDescent="0.25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75"/>
      <c r="P57" s="4"/>
      <c r="Q57" s="4"/>
      <c r="R57" s="4"/>
      <c r="S57" s="4"/>
      <c r="T57" s="4"/>
      <c r="U57" s="4"/>
      <c r="V57" s="4"/>
      <c r="W57" s="4"/>
      <c r="X57" s="4"/>
      <c r="Y57" s="4"/>
      <c r="Z57" s="192"/>
    </row>
    <row r="58" spans="1:26" s="9" customFormat="1" x14ac:dyDescent="0.25">
      <c r="B58" s="79" t="s">
        <v>126</v>
      </c>
      <c r="C58" s="79" t="s">
        <v>129</v>
      </c>
      <c r="D58" s="79" t="s">
        <v>130</v>
      </c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85"/>
      <c r="Y58" s="79"/>
      <c r="Z58" s="193"/>
    </row>
    <row r="59" spans="1:26" s="9" customFormat="1" x14ac:dyDescent="0.25">
      <c r="B59" s="10" t="s">
        <v>121</v>
      </c>
      <c r="C59" s="133">
        <f>D56+E56</f>
        <v>0</v>
      </c>
      <c r="D59" s="142">
        <f>(C59*100)/C76</f>
        <v>0</v>
      </c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85"/>
      <c r="Y59" s="79"/>
      <c r="Z59" s="193"/>
    </row>
    <row r="60" spans="1:26" s="9" customFormat="1" x14ac:dyDescent="0.25">
      <c r="B60" s="10" t="s">
        <v>115</v>
      </c>
      <c r="C60" s="133">
        <f>F56+G56</f>
        <v>594</v>
      </c>
      <c r="D60" s="142">
        <f>(C60*100)/C76</f>
        <v>3.6598890942698707</v>
      </c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85"/>
      <c r="Y60" s="79"/>
      <c r="Z60" s="193"/>
    </row>
    <row r="61" spans="1:26" s="9" customFormat="1" x14ac:dyDescent="0.25">
      <c r="B61" s="10" t="s">
        <v>116</v>
      </c>
      <c r="C61" s="133">
        <f>H56+I56</f>
        <v>0</v>
      </c>
      <c r="D61" s="142">
        <f>(C61*100)/C76</f>
        <v>0</v>
      </c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85"/>
      <c r="Y61" s="79"/>
      <c r="Z61" s="193"/>
    </row>
    <row r="62" spans="1:26" s="9" customFormat="1" x14ac:dyDescent="0.25">
      <c r="B62" s="10" t="s">
        <v>117</v>
      </c>
      <c r="C62" s="133">
        <f>J56+K56</f>
        <v>233</v>
      </c>
      <c r="D62" s="142">
        <f>(C62*100)/C76</f>
        <v>1.4356130622304375</v>
      </c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85"/>
      <c r="Y62" s="79"/>
      <c r="Z62" s="193"/>
    </row>
    <row r="63" spans="1:26" s="9" customFormat="1" ht="30" x14ac:dyDescent="0.25">
      <c r="B63" s="10" t="s">
        <v>118</v>
      </c>
      <c r="C63" s="133">
        <f>L56+M56</f>
        <v>57</v>
      </c>
      <c r="D63" s="142">
        <f>(C63*100)/C76</f>
        <v>0.3512014787430684</v>
      </c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85"/>
      <c r="Y63" s="79"/>
      <c r="Z63" s="193"/>
    </row>
    <row r="64" spans="1:26" s="9" customFormat="1" ht="30" x14ac:dyDescent="0.25">
      <c r="B64" s="10" t="s">
        <v>119</v>
      </c>
      <c r="C64" s="133">
        <f>N56+O56</f>
        <v>367</v>
      </c>
      <c r="D64" s="142">
        <f>(C64*100)/C76</f>
        <v>2.2612446087492297</v>
      </c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85"/>
      <c r="Y64" s="79"/>
      <c r="Z64" s="193"/>
    </row>
    <row r="65" spans="2:26" s="9" customFormat="1" x14ac:dyDescent="0.25">
      <c r="B65" s="10" t="s">
        <v>120</v>
      </c>
      <c r="C65" s="133">
        <f>P56+Q56</f>
        <v>5769</v>
      </c>
      <c r="D65" s="142">
        <f>(C65*100)/C76</f>
        <v>35.545286506469502</v>
      </c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85"/>
      <c r="Y65" s="79"/>
      <c r="Z65" s="193"/>
    </row>
    <row r="66" spans="2:26" s="9" customFormat="1" x14ac:dyDescent="0.25">
      <c r="B66" s="10" t="s">
        <v>122</v>
      </c>
      <c r="C66" s="133">
        <f>R56+S56</f>
        <v>0</v>
      </c>
      <c r="D66" s="142">
        <f>(C66*100)/C76</f>
        <v>0</v>
      </c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86"/>
      <c r="Y66" s="79"/>
      <c r="Z66" s="193"/>
    </row>
    <row r="67" spans="2:26" s="9" customFormat="1" ht="30" x14ac:dyDescent="0.25">
      <c r="B67" s="10" t="s">
        <v>123</v>
      </c>
      <c r="C67" s="133">
        <f>T56+U56</f>
        <v>0</v>
      </c>
      <c r="D67" s="143">
        <f>(C67*100)/C76</f>
        <v>0</v>
      </c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86"/>
      <c r="Y67" s="79"/>
      <c r="Z67" s="193"/>
    </row>
    <row r="68" spans="2:26" s="9" customFormat="1" ht="30" x14ac:dyDescent="0.25">
      <c r="B68" s="10" t="s">
        <v>124</v>
      </c>
      <c r="C68" s="133">
        <f>V56+W56</f>
        <v>0</v>
      </c>
      <c r="D68" s="143">
        <f>(C68*100)/C76</f>
        <v>0</v>
      </c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86"/>
      <c r="Y68" s="79"/>
      <c r="Z68" s="193"/>
    </row>
    <row r="69" spans="2:26" s="9" customFormat="1" x14ac:dyDescent="0.25">
      <c r="B69" s="10" t="s">
        <v>125</v>
      </c>
      <c r="C69" s="133">
        <f>X56+Y56</f>
        <v>0</v>
      </c>
      <c r="D69" s="141">
        <f>(C69*100)/C76</f>
        <v>0</v>
      </c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86"/>
      <c r="Y69" s="79"/>
      <c r="Z69" s="193"/>
    </row>
    <row r="70" spans="2:26" s="9" customFormat="1" x14ac:dyDescent="0.25">
      <c r="B70" s="10" t="s">
        <v>128</v>
      </c>
      <c r="C70" s="135">
        <f>SUM(C59:C69)</f>
        <v>7020</v>
      </c>
      <c r="D70" s="141">
        <f>SUM(D59:D69)</f>
        <v>43.253234750462113</v>
      </c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86"/>
      <c r="Y70" s="79"/>
      <c r="Z70" s="193"/>
    </row>
    <row r="71" spans="2:26" s="9" customFormat="1" x14ac:dyDescent="0.25">
      <c r="B71" s="4"/>
      <c r="C71" s="134"/>
      <c r="D71" s="145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86"/>
      <c r="Y71" s="79"/>
      <c r="Z71" s="193"/>
    </row>
    <row r="72" spans="2:26" s="9" customFormat="1" x14ac:dyDescent="0.25">
      <c r="B72" s="4"/>
      <c r="C72" s="79"/>
      <c r="D72" s="146"/>
      <c r="E72" s="79" t="s">
        <v>132</v>
      </c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86"/>
      <c r="Y72" s="79"/>
      <c r="Z72" s="193"/>
    </row>
    <row r="73" spans="2:26" s="9" customFormat="1" x14ac:dyDescent="0.25">
      <c r="B73" s="10" t="s">
        <v>127</v>
      </c>
      <c r="C73" s="98">
        <v>866</v>
      </c>
      <c r="D73" s="89">
        <f>Z54</f>
        <v>75</v>
      </c>
      <c r="E73" s="141">
        <f>(D73*100)/C73</f>
        <v>8.6605080831408774</v>
      </c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86"/>
      <c r="Y73" s="79"/>
      <c r="Z73" s="193"/>
    </row>
    <row r="74" spans="2:26" s="9" customFormat="1" x14ac:dyDescent="0.25">
      <c r="B74" s="10" t="s">
        <v>53</v>
      </c>
      <c r="C74" s="98">
        <v>1135</v>
      </c>
      <c r="D74" s="89">
        <f>Z55</f>
        <v>35</v>
      </c>
      <c r="E74" s="141">
        <f>(D74*100)/C74</f>
        <v>3.0837004405286343</v>
      </c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86"/>
      <c r="Y74" s="79"/>
      <c r="Z74" s="193"/>
    </row>
    <row r="75" spans="2:26" s="9" customFormat="1" x14ac:dyDescent="0.25">
      <c r="B75" s="10" t="s">
        <v>114</v>
      </c>
      <c r="C75" s="98">
        <v>14229</v>
      </c>
      <c r="D75" s="89">
        <f>Z53</f>
        <v>6910</v>
      </c>
      <c r="E75" s="141">
        <f>(D75*100)/C75</f>
        <v>48.562794293344581</v>
      </c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86"/>
      <c r="Y75" s="79"/>
      <c r="Z75" s="193"/>
    </row>
    <row r="76" spans="2:26" s="9" customFormat="1" x14ac:dyDescent="0.25">
      <c r="B76" s="101" t="s">
        <v>131</v>
      </c>
      <c r="C76" s="140">
        <f>SUM(C73:C75)</f>
        <v>16230</v>
      </c>
      <c r="D76" s="89">
        <f>SUM(D73:D75)</f>
        <v>7020</v>
      </c>
      <c r="E76" s="141">
        <f>(D76*100)/C76</f>
        <v>43.253234750462106</v>
      </c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86"/>
      <c r="Y76" s="79"/>
      <c r="Z76" s="193"/>
    </row>
    <row r="77" spans="2:26" s="9" customFormat="1" x14ac:dyDescent="0.25"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193"/>
    </row>
    <row r="78" spans="2:26" s="9" customFormat="1" ht="30" x14ac:dyDescent="0.25">
      <c r="B78" s="10" t="s">
        <v>72</v>
      </c>
      <c r="C78" s="10" t="s">
        <v>73</v>
      </c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193"/>
    </row>
    <row r="79" spans="2:26" s="9" customFormat="1" ht="30" x14ac:dyDescent="0.25">
      <c r="B79" s="10" t="s">
        <v>82</v>
      </c>
      <c r="C79" s="10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193"/>
    </row>
    <row r="80" spans="2:26" s="9" customFormat="1" x14ac:dyDescent="0.25">
      <c r="B80" s="10" t="s">
        <v>83</v>
      </c>
      <c r="C80" s="10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193"/>
    </row>
    <row r="81" spans="2:26" s="9" customFormat="1" x14ac:dyDescent="0.25">
      <c r="B81" s="74" t="s">
        <v>84</v>
      </c>
      <c r="C81" s="10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193"/>
    </row>
    <row r="82" spans="2:26" s="9" customFormat="1" x14ac:dyDescent="0.25">
      <c r="B82" s="10" t="s">
        <v>85</v>
      </c>
      <c r="C82" s="10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193"/>
    </row>
    <row r="83" spans="2:26" s="9" customFormat="1" x14ac:dyDescent="0.25">
      <c r="B83" s="10" t="s">
        <v>103</v>
      </c>
      <c r="C83" s="10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193"/>
    </row>
    <row r="84" spans="2:26" s="9" customFormat="1" x14ac:dyDescent="0.25">
      <c r="B84" s="10" t="s">
        <v>105</v>
      </c>
      <c r="C84" s="10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193"/>
    </row>
    <row r="85" spans="2:26" s="9" customFormat="1" x14ac:dyDescent="0.25">
      <c r="B85" s="10"/>
      <c r="C85" s="10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193"/>
    </row>
    <row r="86" spans="2:26" s="9" customFormat="1" x14ac:dyDescent="0.25">
      <c r="B86" s="10"/>
      <c r="C86" s="10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193"/>
    </row>
    <row r="87" spans="2:26" s="9" customFormat="1" x14ac:dyDescent="0.25"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193"/>
    </row>
    <row r="88" spans="2:26" s="9" customFormat="1" x14ac:dyDescent="0.25"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193"/>
    </row>
    <row r="89" spans="2:26" s="9" customFormat="1" x14ac:dyDescent="0.25"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193"/>
    </row>
    <row r="90" spans="2:26" s="9" customFormat="1" x14ac:dyDescent="0.25"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193"/>
    </row>
    <row r="91" spans="2:26" s="9" customFormat="1" x14ac:dyDescent="0.25"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193"/>
    </row>
    <row r="92" spans="2:26" s="9" customFormat="1" x14ac:dyDescent="0.25"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193"/>
    </row>
    <row r="93" spans="2:26" s="9" customFormat="1" x14ac:dyDescent="0.25"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193"/>
    </row>
    <row r="94" spans="2:26" s="9" customFormat="1" x14ac:dyDescent="0.25"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193"/>
    </row>
    <row r="95" spans="2:26" s="9" customFormat="1" x14ac:dyDescent="0.25"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193"/>
    </row>
    <row r="96" spans="2:26" s="9" customFormat="1" x14ac:dyDescent="0.25"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193"/>
    </row>
    <row r="97" spans="2:26" s="9" customFormat="1" x14ac:dyDescent="0.25"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193"/>
    </row>
    <row r="98" spans="2:26" s="9" customFormat="1" x14ac:dyDescent="0.25"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193"/>
    </row>
    <row r="99" spans="2:26" s="9" customFormat="1" x14ac:dyDescent="0.25"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193"/>
    </row>
    <row r="100" spans="2:26" s="9" customFormat="1" x14ac:dyDescent="0.25"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193"/>
    </row>
    <row r="101" spans="2:26" s="9" customFormat="1" x14ac:dyDescent="0.25"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193"/>
    </row>
    <row r="102" spans="2:26" s="9" customFormat="1" x14ac:dyDescent="0.25"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193"/>
    </row>
    <row r="103" spans="2:26" s="9" customFormat="1" x14ac:dyDescent="0.25"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193"/>
    </row>
    <row r="104" spans="2:26" s="9" customFormat="1" x14ac:dyDescent="0.25"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193"/>
    </row>
    <row r="105" spans="2:26" s="9" customFormat="1" x14ac:dyDescent="0.25"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193"/>
    </row>
    <row r="106" spans="2:26" s="9" customFormat="1" x14ac:dyDescent="0.25"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193"/>
    </row>
    <row r="107" spans="2:26" s="9" customFormat="1" x14ac:dyDescent="0.25"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193"/>
    </row>
    <row r="108" spans="2:26" s="9" customFormat="1" x14ac:dyDescent="0.25"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193"/>
    </row>
    <row r="109" spans="2:26" s="9" customFormat="1" x14ac:dyDescent="0.25"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193"/>
    </row>
    <row r="110" spans="2:26" s="9" customFormat="1" x14ac:dyDescent="0.25"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193"/>
    </row>
    <row r="111" spans="2:26" s="9" customFormat="1" x14ac:dyDescent="0.25"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193"/>
    </row>
    <row r="112" spans="2:26" s="9" customFormat="1" x14ac:dyDescent="0.25"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193"/>
    </row>
    <row r="113" spans="2:26" s="9" customFormat="1" x14ac:dyDescent="0.25"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193"/>
    </row>
    <row r="114" spans="2:26" s="9" customFormat="1" x14ac:dyDescent="0.25"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193"/>
    </row>
    <row r="115" spans="2:26" s="9" customFormat="1" x14ac:dyDescent="0.25"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193"/>
    </row>
    <row r="116" spans="2:26" s="9" customFormat="1" x14ac:dyDescent="0.25"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193"/>
    </row>
    <row r="117" spans="2:26" s="9" customFormat="1" x14ac:dyDescent="0.25"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193"/>
    </row>
    <row r="118" spans="2:26" s="9" customFormat="1" x14ac:dyDescent="0.25"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193"/>
    </row>
    <row r="119" spans="2:26" s="9" customFormat="1" x14ac:dyDescent="0.25"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193"/>
    </row>
    <row r="120" spans="2:26" s="9" customFormat="1" x14ac:dyDescent="0.25"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193"/>
    </row>
    <row r="121" spans="2:26" s="9" customFormat="1" x14ac:dyDescent="0.25"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193"/>
    </row>
    <row r="122" spans="2:26" s="9" customFormat="1" x14ac:dyDescent="0.25"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193"/>
    </row>
    <row r="123" spans="2:26" s="9" customFormat="1" x14ac:dyDescent="0.25"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193"/>
    </row>
    <row r="124" spans="2:26" s="9" customFormat="1" x14ac:dyDescent="0.25"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193"/>
    </row>
    <row r="125" spans="2:26" s="9" customFormat="1" x14ac:dyDescent="0.25"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193"/>
    </row>
    <row r="126" spans="2:26" s="9" customFormat="1" x14ac:dyDescent="0.25"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193"/>
    </row>
    <row r="127" spans="2:26" s="9" customFormat="1" x14ac:dyDescent="0.25"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193"/>
    </row>
    <row r="128" spans="2:26" s="9" customFormat="1" x14ac:dyDescent="0.25"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193"/>
    </row>
    <row r="129" spans="2:26" s="9" customFormat="1" x14ac:dyDescent="0.25"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193"/>
    </row>
    <row r="130" spans="2:26" s="9" customFormat="1" x14ac:dyDescent="0.25"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193"/>
    </row>
    <row r="131" spans="2:26" s="9" customFormat="1" x14ac:dyDescent="0.25"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193"/>
    </row>
    <row r="132" spans="2:26" s="9" customFormat="1" x14ac:dyDescent="0.25"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193"/>
    </row>
    <row r="133" spans="2:26" s="9" customFormat="1" x14ac:dyDescent="0.25"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193"/>
    </row>
    <row r="134" spans="2:26" s="9" customFormat="1" x14ac:dyDescent="0.25"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193"/>
    </row>
    <row r="135" spans="2:26" s="9" customFormat="1" x14ac:dyDescent="0.25"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193"/>
    </row>
    <row r="136" spans="2:26" s="9" customFormat="1" x14ac:dyDescent="0.25"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193"/>
    </row>
    <row r="137" spans="2:26" s="9" customFormat="1" x14ac:dyDescent="0.25"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193"/>
    </row>
    <row r="138" spans="2:26" s="9" customFormat="1" x14ac:dyDescent="0.25"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193"/>
    </row>
    <row r="139" spans="2:26" s="9" customFormat="1" x14ac:dyDescent="0.25"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193"/>
    </row>
    <row r="140" spans="2:26" s="9" customFormat="1" x14ac:dyDescent="0.25"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193"/>
    </row>
    <row r="141" spans="2:26" s="9" customFormat="1" x14ac:dyDescent="0.25"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193"/>
    </row>
    <row r="142" spans="2:26" s="9" customFormat="1" x14ac:dyDescent="0.25"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193"/>
    </row>
    <row r="143" spans="2:26" s="9" customFormat="1" x14ac:dyDescent="0.25"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193"/>
    </row>
    <row r="144" spans="2:26" s="9" customFormat="1" x14ac:dyDescent="0.25"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193"/>
    </row>
    <row r="145" spans="2:26" s="9" customFormat="1" x14ac:dyDescent="0.25"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193"/>
    </row>
    <row r="146" spans="2:26" s="9" customFormat="1" x14ac:dyDescent="0.25"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193"/>
    </row>
    <row r="147" spans="2:26" s="9" customFormat="1" x14ac:dyDescent="0.25"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193"/>
    </row>
    <row r="148" spans="2:26" s="9" customFormat="1" x14ac:dyDescent="0.25"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193"/>
    </row>
    <row r="149" spans="2:26" s="9" customFormat="1" x14ac:dyDescent="0.25"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193"/>
    </row>
    <row r="150" spans="2:26" s="9" customFormat="1" x14ac:dyDescent="0.25"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193"/>
    </row>
    <row r="151" spans="2:26" s="9" customFormat="1" x14ac:dyDescent="0.25"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193"/>
    </row>
    <row r="152" spans="2:26" s="9" customFormat="1" x14ac:dyDescent="0.25"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193"/>
    </row>
    <row r="153" spans="2:26" s="9" customFormat="1" x14ac:dyDescent="0.25"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193"/>
    </row>
    <row r="154" spans="2:26" s="9" customFormat="1" x14ac:dyDescent="0.25"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193"/>
    </row>
    <row r="155" spans="2:26" s="9" customFormat="1" x14ac:dyDescent="0.25"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193"/>
    </row>
    <row r="156" spans="2:26" s="9" customFormat="1" x14ac:dyDescent="0.25"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193"/>
    </row>
    <row r="157" spans="2:26" s="9" customFormat="1" x14ac:dyDescent="0.25"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193"/>
    </row>
    <row r="158" spans="2:26" s="9" customFormat="1" x14ac:dyDescent="0.25"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193"/>
    </row>
    <row r="159" spans="2:26" s="9" customFormat="1" x14ac:dyDescent="0.25"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193"/>
    </row>
    <row r="160" spans="2:26" s="9" customFormat="1" x14ac:dyDescent="0.25"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193"/>
    </row>
    <row r="161" spans="2:26" s="9" customFormat="1" x14ac:dyDescent="0.25"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193"/>
    </row>
    <row r="162" spans="2:26" s="9" customFormat="1" x14ac:dyDescent="0.25"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193"/>
    </row>
    <row r="163" spans="2:26" s="9" customFormat="1" x14ac:dyDescent="0.25"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193"/>
    </row>
    <row r="164" spans="2:26" s="9" customFormat="1" x14ac:dyDescent="0.25"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193"/>
    </row>
    <row r="165" spans="2:26" s="9" customFormat="1" x14ac:dyDescent="0.25"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193"/>
    </row>
    <row r="166" spans="2:26" s="9" customFormat="1" x14ac:dyDescent="0.25"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193"/>
    </row>
    <row r="167" spans="2:26" s="9" customFormat="1" x14ac:dyDescent="0.25"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193"/>
    </row>
    <row r="168" spans="2:26" s="9" customFormat="1" x14ac:dyDescent="0.25"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193"/>
    </row>
    <row r="169" spans="2:26" s="9" customFormat="1" x14ac:dyDescent="0.25"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193"/>
    </row>
    <row r="170" spans="2:26" s="9" customFormat="1" x14ac:dyDescent="0.25"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193"/>
    </row>
    <row r="171" spans="2:26" s="9" customFormat="1" x14ac:dyDescent="0.25"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193"/>
    </row>
    <row r="172" spans="2:26" s="9" customFormat="1" x14ac:dyDescent="0.25"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193"/>
    </row>
    <row r="173" spans="2:26" s="9" customFormat="1" x14ac:dyDescent="0.25"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193"/>
    </row>
    <row r="174" spans="2:26" s="9" customFormat="1" x14ac:dyDescent="0.25"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193"/>
    </row>
    <row r="175" spans="2:26" s="9" customFormat="1" x14ac:dyDescent="0.25"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193"/>
    </row>
    <row r="176" spans="2:26" s="9" customFormat="1" x14ac:dyDescent="0.25"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193"/>
    </row>
    <row r="177" spans="2:26" s="9" customFormat="1" x14ac:dyDescent="0.25"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193"/>
    </row>
    <row r="178" spans="2:26" s="9" customFormat="1" x14ac:dyDescent="0.25"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193"/>
    </row>
    <row r="179" spans="2:26" s="9" customFormat="1" x14ac:dyDescent="0.25"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193"/>
    </row>
    <row r="180" spans="2:26" s="9" customFormat="1" x14ac:dyDescent="0.25"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193"/>
    </row>
    <row r="181" spans="2:26" s="9" customFormat="1" x14ac:dyDescent="0.25"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193"/>
    </row>
    <row r="182" spans="2:26" s="9" customFormat="1" x14ac:dyDescent="0.25"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193"/>
    </row>
    <row r="183" spans="2:26" s="9" customFormat="1" x14ac:dyDescent="0.25"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193"/>
    </row>
    <row r="184" spans="2:26" s="9" customFormat="1" x14ac:dyDescent="0.25"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193"/>
    </row>
    <row r="185" spans="2:26" s="9" customFormat="1" x14ac:dyDescent="0.25"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193"/>
    </row>
    <row r="186" spans="2:26" s="9" customFormat="1" x14ac:dyDescent="0.25"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193"/>
    </row>
    <row r="187" spans="2:26" s="9" customFormat="1" x14ac:dyDescent="0.25"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193"/>
    </row>
    <row r="188" spans="2:26" s="9" customFormat="1" x14ac:dyDescent="0.25"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193"/>
    </row>
    <row r="189" spans="2:26" s="9" customFormat="1" x14ac:dyDescent="0.25"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193"/>
    </row>
    <row r="190" spans="2:26" s="9" customFormat="1" x14ac:dyDescent="0.25"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193"/>
    </row>
    <row r="191" spans="2:26" s="9" customFormat="1" x14ac:dyDescent="0.25"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193"/>
    </row>
    <row r="192" spans="2:26" s="9" customFormat="1" x14ac:dyDescent="0.25"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193"/>
    </row>
    <row r="193" spans="2:26" s="9" customFormat="1" x14ac:dyDescent="0.25"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193"/>
    </row>
    <row r="194" spans="2:26" s="9" customFormat="1" x14ac:dyDescent="0.25"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193"/>
    </row>
    <row r="195" spans="2:26" s="9" customFormat="1" x14ac:dyDescent="0.25"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193"/>
    </row>
    <row r="196" spans="2:26" s="9" customFormat="1" x14ac:dyDescent="0.25"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193"/>
    </row>
    <row r="197" spans="2:26" s="9" customFormat="1" x14ac:dyDescent="0.25"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193"/>
    </row>
    <row r="198" spans="2:26" s="9" customFormat="1" x14ac:dyDescent="0.25"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193"/>
    </row>
    <row r="199" spans="2:26" s="9" customFormat="1" x14ac:dyDescent="0.25"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193"/>
    </row>
    <row r="200" spans="2:26" s="9" customFormat="1" x14ac:dyDescent="0.25"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193"/>
    </row>
    <row r="201" spans="2:26" s="9" customFormat="1" x14ac:dyDescent="0.25"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193"/>
    </row>
    <row r="202" spans="2:26" s="9" customFormat="1" x14ac:dyDescent="0.25"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193"/>
    </row>
    <row r="203" spans="2:26" s="9" customFormat="1" x14ac:dyDescent="0.25"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193"/>
    </row>
    <row r="204" spans="2:26" s="9" customFormat="1" x14ac:dyDescent="0.25"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193"/>
    </row>
    <row r="205" spans="2:26" s="9" customFormat="1" x14ac:dyDescent="0.25"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193"/>
    </row>
    <row r="206" spans="2:26" s="9" customFormat="1" x14ac:dyDescent="0.25"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193"/>
    </row>
    <row r="207" spans="2:26" s="9" customFormat="1" x14ac:dyDescent="0.25"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193"/>
    </row>
    <row r="208" spans="2:26" s="9" customFormat="1" x14ac:dyDescent="0.25"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193"/>
    </row>
    <row r="209" spans="2:26" s="9" customFormat="1" x14ac:dyDescent="0.25"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193"/>
    </row>
    <row r="210" spans="2:26" s="9" customFormat="1" x14ac:dyDescent="0.25"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193"/>
    </row>
    <row r="211" spans="2:26" s="9" customFormat="1" x14ac:dyDescent="0.25"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193"/>
    </row>
    <row r="212" spans="2:26" s="9" customFormat="1" x14ac:dyDescent="0.25"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193"/>
    </row>
    <row r="213" spans="2:26" s="9" customFormat="1" x14ac:dyDescent="0.25"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193"/>
    </row>
    <row r="214" spans="2:26" s="9" customFormat="1" x14ac:dyDescent="0.25"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193"/>
    </row>
    <row r="215" spans="2:26" s="9" customFormat="1" x14ac:dyDescent="0.25"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193"/>
    </row>
    <row r="216" spans="2:26" s="9" customFormat="1" x14ac:dyDescent="0.25"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193"/>
    </row>
    <row r="217" spans="2:26" s="9" customFormat="1" x14ac:dyDescent="0.25"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193"/>
    </row>
    <row r="218" spans="2:26" s="9" customFormat="1" x14ac:dyDescent="0.25"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193"/>
    </row>
    <row r="219" spans="2:26" s="9" customFormat="1" x14ac:dyDescent="0.25"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193"/>
    </row>
    <row r="220" spans="2:26" s="9" customFormat="1" x14ac:dyDescent="0.25"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193"/>
    </row>
    <row r="221" spans="2:26" s="9" customFormat="1" x14ac:dyDescent="0.25"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193"/>
    </row>
    <row r="222" spans="2:26" s="9" customFormat="1" x14ac:dyDescent="0.25"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193"/>
    </row>
    <row r="223" spans="2:26" s="9" customFormat="1" x14ac:dyDescent="0.25"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193"/>
    </row>
    <row r="224" spans="2:26" s="9" customFormat="1" x14ac:dyDescent="0.25"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193"/>
    </row>
    <row r="225" spans="2:26" s="9" customFormat="1" x14ac:dyDescent="0.25"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193"/>
    </row>
    <row r="226" spans="2:26" s="9" customFormat="1" x14ac:dyDescent="0.25"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193"/>
    </row>
    <row r="227" spans="2:26" s="9" customFormat="1" x14ac:dyDescent="0.25"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193"/>
    </row>
    <row r="228" spans="2:26" s="9" customFormat="1" x14ac:dyDescent="0.25"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193"/>
    </row>
    <row r="229" spans="2:26" s="9" customFormat="1" x14ac:dyDescent="0.25"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193"/>
    </row>
    <row r="230" spans="2:26" s="9" customFormat="1" x14ac:dyDescent="0.25"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193"/>
    </row>
    <row r="231" spans="2:26" s="9" customFormat="1" x14ac:dyDescent="0.25"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193"/>
    </row>
    <row r="232" spans="2:26" s="9" customFormat="1" x14ac:dyDescent="0.25"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193"/>
    </row>
    <row r="233" spans="2:26" s="9" customFormat="1" x14ac:dyDescent="0.25"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193"/>
    </row>
    <row r="234" spans="2:26" s="9" customFormat="1" x14ac:dyDescent="0.25"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193"/>
    </row>
    <row r="235" spans="2:26" s="9" customFormat="1" x14ac:dyDescent="0.25"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193"/>
    </row>
    <row r="236" spans="2:26" s="9" customFormat="1" x14ac:dyDescent="0.25"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193"/>
    </row>
    <row r="237" spans="2:26" s="9" customFormat="1" x14ac:dyDescent="0.25"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193"/>
    </row>
    <row r="238" spans="2:26" s="9" customFormat="1" x14ac:dyDescent="0.25"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193"/>
    </row>
    <row r="239" spans="2:26" s="9" customFormat="1" x14ac:dyDescent="0.25"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193"/>
    </row>
    <row r="240" spans="2:26" s="9" customFormat="1" x14ac:dyDescent="0.25"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193"/>
    </row>
    <row r="241" spans="2:26" s="9" customFormat="1" x14ac:dyDescent="0.25"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193"/>
    </row>
    <row r="242" spans="2:26" s="9" customFormat="1" x14ac:dyDescent="0.25"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193"/>
    </row>
    <row r="243" spans="2:26" s="9" customFormat="1" x14ac:dyDescent="0.25"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193"/>
    </row>
    <row r="244" spans="2:26" s="9" customFormat="1" x14ac:dyDescent="0.25"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193"/>
    </row>
    <row r="245" spans="2:26" s="9" customFormat="1" x14ac:dyDescent="0.25"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193"/>
    </row>
    <row r="246" spans="2:26" s="9" customFormat="1" x14ac:dyDescent="0.25"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193"/>
    </row>
    <row r="247" spans="2:26" s="9" customFormat="1" x14ac:dyDescent="0.25"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193"/>
    </row>
  </sheetData>
  <mergeCells count="24">
    <mergeCell ref="T5:U5"/>
    <mergeCell ref="B3:B5"/>
    <mergeCell ref="C3:C5"/>
    <mergeCell ref="D5:E5"/>
    <mergeCell ref="F5:G5"/>
    <mergeCell ref="H5:I5"/>
    <mergeCell ref="J5:K5"/>
    <mergeCell ref="L5:M5"/>
    <mergeCell ref="B50:B52"/>
    <mergeCell ref="B56:C56"/>
    <mergeCell ref="B2:Z2"/>
    <mergeCell ref="E3:Z4"/>
    <mergeCell ref="V5:W5"/>
    <mergeCell ref="X5:Y5"/>
    <mergeCell ref="Z5:Z6"/>
    <mergeCell ref="N5:O5"/>
    <mergeCell ref="B7:B16"/>
    <mergeCell ref="B17:B19"/>
    <mergeCell ref="B20:B26"/>
    <mergeCell ref="B27:B41"/>
    <mergeCell ref="B42:B45"/>
    <mergeCell ref="B46:B49"/>
    <mergeCell ref="P5:Q5"/>
    <mergeCell ref="R5:S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Consolidado</vt:lpstr>
      <vt:lpstr>Hoja1</vt:lpstr>
      <vt:lpstr>2016</vt:lpstr>
      <vt:lpstr>2015</vt:lpstr>
      <vt:lpstr>2014</vt:lpstr>
      <vt:lpstr>2013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LEIDY LORENA SANTOS GONZÁLEZ</dc:creator>
  <cp:lastModifiedBy>NIDIA  MOLINA </cp:lastModifiedBy>
  <dcterms:created xsi:type="dcterms:W3CDTF">2017-02-07T15:43:26Z</dcterms:created>
  <dcterms:modified xsi:type="dcterms:W3CDTF">2018-04-09T16:46:16Z</dcterms:modified>
</cp:coreProperties>
</file>